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Jennifer\LSU First\Rates\2013\"/>
    </mc:Choice>
  </mc:AlternateContent>
  <bookViews>
    <workbookView xWindow="0" yWindow="0" windowWidth="19200" windowHeight="10995" firstSheet="3" activeTab="3"/>
  </bookViews>
  <sheets>
    <sheet name="19% Participation" sheetId="1" r:id="rId1"/>
    <sheet name="38% Participation" sheetId="2" r:id="rId2"/>
    <sheet name="56% Participation" sheetId="3" r:id="rId3"/>
    <sheet name="75% (Base Rate) Participation" sheetId="4" r:id="rId4"/>
    <sheet name="56% Acts 322&amp; 992" sheetId="5" r:id="rId5"/>
    <sheet name="75% Acts 322 &amp; 992" sheetId="6" r:id="rId6"/>
  </sheets>
  <calcPr calcId="152511"/>
</workbook>
</file>

<file path=xl/calcChain.xml><?xml version="1.0" encoding="utf-8"?>
<calcChain xmlns="http://schemas.openxmlformats.org/spreadsheetml/2006/main">
  <c r="J19" i="1" l="1"/>
  <c r="G28" i="6" l="1"/>
  <c r="F26" i="5" l="1"/>
  <c r="F25" i="5"/>
  <c r="F33" i="6"/>
  <c r="G18" i="6"/>
  <c r="G27" i="6"/>
  <c r="F32" i="6" l="1"/>
  <c r="F25" i="6"/>
  <c r="G25" i="6" s="1"/>
  <c r="F27" i="1"/>
  <c r="F21" i="1"/>
  <c r="F20" i="1"/>
  <c r="F33" i="1"/>
  <c r="R28" i="1"/>
  <c r="R25" i="1"/>
  <c r="R20" i="1"/>
  <c r="R18" i="1"/>
  <c r="N33" i="1"/>
  <c r="N28" i="1"/>
  <c r="N27" i="1"/>
  <c r="N25" i="1"/>
  <c r="N21" i="1"/>
  <c r="N20" i="1"/>
  <c r="F33" i="2"/>
  <c r="R32" i="2"/>
  <c r="R28" i="2"/>
  <c r="R27" i="2"/>
  <c r="R26" i="2"/>
  <c r="R21" i="2"/>
  <c r="R19" i="2"/>
  <c r="N33" i="2"/>
  <c r="N32" i="2"/>
  <c r="N19" i="2"/>
  <c r="F20" i="3"/>
  <c r="R26" i="3"/>
  <c r="N32" i="3"/>
  <c r="N25" i="3"/>
  <c r="N20" i="3"/>
  <c r="N19" i="3"/>
  <c r="J33" i="1" l="1"/>
  <c r="J28" i="1"/>
  <c r="J25" i="1"/>
  <c r="J20" i="1"/>
  <c r="F28" i="1"/>
  <c r="F26" i="1"/>
  <c r="J27" i="1"/>
  <c r="J26" i="1"/>
  <c r="J32" i="1"/>
  <c r="J21" i="1"/>
  <c r="J18" i="1"/>
  <c r="F25" i="1"/>
  <c r="F32" i="1"/>
  <c r="F19" i="1"/>
  <c r="F18" i="1"/>
  <c r="K33" i="6" l="1"/>
  <c r="K32" i="6"/>
  <c r="K28" i="6"/>
  <c r="K27" i="6"/>
  <c r="K26" i="6"/>
  <c r="K25" i="6"/>
  <c r="K21" i="6"/>
  <c r="K20" i="6"/>
  <c r="K19" i="6"/>
  <c r="K18" i="6"/>
  <c r="G33" i="6"/>
  <c r="G32" i="6"/>
  <c r="G21" i="6"/>
  <c r="G20" i="6"/>
  <c r="G19" i="6"/>
  <c r="AA28" i="6"/>
  <c r="AA27" i="6"/>
  <c r="AA26" i="6"/>
  <c r="AA25" i="6"/>
  <c r="AA33" i="6"/>
  <c r="AA32" i="6"/>
  <c r="AA21" i="6"/>
  <c r="AA20" i="6"/>
  <c r="AA19" i="6"/>
  <c r="AA18" i="6"/>
  <c r="S28" i="6"/>
  <c r="S27" i="6"/>
  <c r="S26" i="6"/>
  <c r="S25" i="6"/>
  <c r="S33" i="6"/>
  <c r="S32" i="6"/>
  <c r="S21" i="6"/>
  <c r="S20" i="6"/>
  <c r="S19" i="6"/>
  <c r="S18" i="6"/>
  <c r="O28" i="6"/>
  <c r="O27" i="6"/>
  <c r="O26" i="6"/>
  <c r="O25" i="6"/>
  <c r="O33" i="6"/>
  <c r="O32" i="6"/>
  <c r="O21" i="6"/>
  <c r="O20" i="6"/>
  <c r="O19" i="6"/>
  <c r="O18" i="6"/>
  <c r="Z33" i="5"/>
  <c r="AA33" i="5" s="1"/>
  <c r="S33" i="5"/>
  <c r="O33" i="5"/>
  <c r="J33" i="5"/>
  <c r="K33" i="5" s="1"/>
  <c r="F33" i="5"/>
  <c r="G33" i="5" s="1"/>
  <c r="Z32" i="5"/>
  <c r="AA32" i="5" s="1"/>
  <c r="S32" i="5"/>
  <c r="O32" i="5"/>
  <c r="J32" i="5"/>
  <c r="K32" i="5" s="1"/>
  <c r="F32" i="5"/>
  <c r="G32" i="5" s="1"/>
  <c r="AA28" i="5"/>
  <c r="S28" i="5"/>
  <c r="O28" i="5"/>
  <c r="K28" i="5"/>
  <c r="G28" i="5"/>
  <c r="Z27" i="5"/>
  <c r="AA27" i="5" s="1"/>
  <c r="S27" i="5"/>
  <c r="O27" i="5"/>
  <c r="J27" i="5"/>
  <c r="K27" i="5" s="1"/>
  <c r="F27" i="5"/>
  <c r="G27" i="5" s="1"/>
  <c r="Z26" i="5"/>
  <c r="AA26" i="5" s="1"/>
  <c r="S26" i="5"/>
  <c r="O26" i="5"/>
  <c r="J26" i="5"/>
  <c r="K26" i="5" s="1"/>
  <c r="G26" i="5"/>
  <c r="Z25" i="5"/>
  <c r="AA25" i="5" s="1"/>
  <c r="S25" i="5"/>
  <c r="O25" i="5"/>
  <c r="J25" i="5"/>
  <c r="K25" i="5" s="1"/>
  <c r="G25" i="5"/>
  <c r="AA21" i="5"/>
  <c r="S21" i="5"/>
  <c r="O21" i="5"/>
  <c r="K21" i="5"/>
  <c r="G21" i="5"/>
  <c r="AA20" i="5"/>
  <c r="S20" i="5"/>
  <c r="O20" i="5"/>
  <c r="K20" i="5"/>
  <c r="G20" i="5"/>
  <c r="AA19" i="5"/>
  <c r="S19" i="5"/>
  <c r="O19" i="5"/>
  <c r="K19" i="5"/>
  <c r="G19" i="5"/>
  <c r="AA18" i="5"/>
  <c r="S18" i="5"/>
  <c r="O18" i="5"/>
  <c r="K18" i="5"/>
  <c r="G18" i="5"/>
  <c r="Z32" i="1"/>
  <c r="Z26" i="1"/>
  <c r="Z25" i="1"/>
  <c r="Z20" i="1"/>
  <c r="Z18" i="1"/>
  <c r="Z28" i="1"/>
  <c r="Z27" i="1"/>
  <c r="AA27" i="1" s="1"/>
  <c r="Z33" i="1"/>
  <c r="Z21" i="1"/>
  <c r="AA21" i="1" s="1"/>
  <c r="Z19" i="1"/>
  <c r="S28" i="1"/>
  <c r="S25" i="1"/>
  <c r="R21" i="1"/>
  <c r="S21" i="1" s="1"/>
  <c r="R19" i="1"/>
  <c r="S19" i="1" s="1"/>
  <c r="R27" i="1"/>
  <c r="R26" i="1"/>
  <c r="R33" i="1"/>
  <c r="R32" i="1"/>
  <c r="S32" i="1" s="1"/>
  <c r="O27" i="1"/>
  <c r="N26" i="1"/>
  <c r="O26" i="1" s="1"/>
  <c r="N19" i="1"/>
  <c r="O19" i="1" s="1"/>
  <c r="N32" i="1"/>
  <c r="O32" i="1" s="1"/>
  <c r="N18" i="1"/>
  <c r="O18" i="1" s="1"/>
  <c r="AA33" i="1"/>
  <c r="S33" i="1"/>
  <c r="O33" i="1"/>
  <c r="K33" i="1"/>
  <c r="G33" i="1"/>
  <c r="AA32" i="1"/>
  <c r="K32" i="1"/>
  <c r="G32" i="1"/>
  <c r="AA28" i="1"/>
  <c r="O28" i="1"/>
  <c r="K28" i="1"/>
  <c r="G28" i="1"/>
  <c r="S27" i="1"/>
  <c r="K27" i="1"/>
  <c r="G27" i="1"/>
  <c r="AA26" i="1"/>
  <c r="S26" i="1"/>
  <c r="K26" i="1"/>
  <c r="G26" i="1"/>
  <c r="AA25" i="1"/>
  <c r="O25" i="1"/>
  <c r="K25" i="1"/>
  <c r="G25" i="1"/>
  <c r="O21" i="1"/>
  <c r="K21" i="1"/>
  <c r="G21" i="1"/>
  <c r="AA20" i="1"/>
  <c r="S20" i="1"/>
  <c r="O20" i="1"/>
  <c r="K20" i="1"/>
  <c r="G20" i="1"/>
  <c r="AA19" i="1"/>
  <c r="K19" i="1"/>
  <c r="G19" i="1"/>
  <c r="AA18" i="1"/>
  <c r="S18" i="1"/>
  <c r="K18" i="1"/>
  <c r="G18" i="1"/>
  <c r="Z27" i="2"/>
  <c r="AA27" i="2" s="1"/>
  <c r="Z20" i="2"/>
  <c r="AA20" i="2" s="1"/>
  <c r="Z18" i="2"/>
  <c r="Z28" i="2"/>
  <c r="Z26" i="2"/>
  <c r="AA26" i="2" s="1"/>
  <c r="Z25" i="2"/>
  <c r="AA25" i="2" s="1"/>
  <c r="Z33" i="2"/>
  <c r="Z32" i="2"/>
  <c r="AA32" i="2" s="1"/>
  <c r="Z21" i="2"/>
  <c r="AA21" i="2" s="1"/>
  <c r="Z19" i="2"/>
  <c r="AA19" i="2" s="1"/>
  <c r="R33" i="2"/>
  <c r="S33" i="2" s="1"/>
  <c r="S28" i="2"/>
  <c r="S27" i="2"/>
  <c r="S19" i="2"/>
  <c r="S26" i="2"/>
  <c r="R25" i="2"/>
  <c r="S25" i="2" s="1"/>
  <c r="S32" i="2"/>
  <c r="S21" i="2"/>
  <c r="R20" i="2"/>
  <c r="S20" i="2" s="1"/>
  <c r="R18" i="2"/>
  <c r="S18" i="2" s="1"/>
  <c r="N27" i="2"/>
  <c r="O27" i="2" s="1"/>
  <c r="N26" i="2"/>
  <c r="O26" i="2" s="1"/>
  <c r="N25" i="2"/>
  <c r="O25" i="2" s="1"/>
  <c r="O33" i="2"/>
  <c r="N28" i="2"/>
  <c r="O28" i="2" s="1"/>
  <c r="N21" i="2"/>
  <c r="N20" i="2"/>
  <c r="O20" i="2" s="1"/>
  <c r="N18" i="2"/>
  <c r="O18" i="2" s="1"/>
  <c r="J32" i="2"/>
  <c r="K32" i="2" s="1"/>
  <c r="J33" i="2"/>
  <c r="K33" i="2" s="1"/>
  <c r="J26" i="2"/>
  <c r="K26" i="2" s="1"/>
  <c r="J28" i="2"/>
  <c r="J27" i="2"/>
  <c r="K27" i="2" s="1"/>
  <c r="J25" i="2"/>
  <c r="J19" i="2"/>
  <c r="K19" i="2" s="1"/>
  <c r="J18" i="2"/>
  <c r="J21" i="2"/>
  <c r="K21" i="2" s="1"/>
  <c r="J20" i="2"/>
  <c r="K20" i="2" s="1"/>
  <c r="F27" i="2"/>
  <c r="G27" i="2" s="1"/>
  <c r="F32" i="2"/>
  <c r="G32" i="2" s="1"/>
  <c r="F28" i="2"/>
  <c r="G28" i="2" s="1"/>
  <c r="F26" i="2"/>
  <c r="F25" i="2"/>
  <c r="G25" i="2" s="1"/>
  <c r="J33" i="3"/>
  <c r="J27" i="3"/>
  <c r="K27" i="3" s="1"/>
  <c r="J26" i="3"/>
  <c r="J18" i="3"/>
  <c r="F33" i="3"/>
  <c r="G33" i="3" s="1"/>
  <c r="F28" i="3"/>
  <c r="G28" i="3" s="1"/>
  <c r="F18" i="3"/>
  <c r="F21" i="3"/>
  <c r="G20" i="3"/>
  <c r="F19" i="2"/>
  <c r="G19" i="2" s="1"/>
  <c r="F21" i="2"/>
  <c r="F20" i="2"/>
  <c r="F18" i="2"/>
  <c r="AA33" i="2"/>
  <c r="G33" i="2"/>
  <c r="O32" i="2"/>
  <c r="AA28" i="2"/>
  <c r="K28" i="2"/>
  <c r="G26" i="2"/>
  <c r="K25" i="2"/>
  <c r="O21" i="2"/>
  <c r="G21" i="2"/>
  <c r="G20" i="2"/>
  <c r="O19" i="2"/>
  <c r="AA18" i="2"/>
  <c r="K18" i="2"/>
  <c r="G18" i="2"/>
  <c r="K33" i="3"/>
  <c r="J32" i="3"/>
  <c r="K32" i="3" s="1"/>
  <c r="K26" i="3"/>
  <c r="J28" i="3"/>
  <c r="K28" i="3" s="1"/>
  <c r="J25" i="3"/>
  <c r="K25" i="3" s="1"/>
  <c r="K18" i="3"/>
  <c r="J21" i="3"/>
  <c r="K21" i="3" s="1"/>
  <c r="J20" i="3"/>
  <c r="K20" i="3" s="1"/>
  <c r="J19" i="3"/>
  <c r="K19" i="3" s="1"/>
  <c r="F32" i="3"/>
  <c r="G32" i="3" s="1"/>
  <c r="F27" i="3"/>
  <c r="G27" i="3" s="1"/>
  <c r="F26" i="3"/>
  <c r="G26" i="3" s="1"/>
  <c r="F25" i="3"/>
  <c r="G25" i="3" s="1"/>
  <c r="G21" i="3"/>
  <c r="G18" i="3"/>
  <c r="F19" i="3"/>
  <c r="G19" i="3" s="1"/>
  <c r="Z27" i="3"/>
  <c r="AA27" i="3" s="1"/>
  <c r="Z18" i="3"/>
  <c r="Z33" i="3"/>
  <c r="AA33" i="3" s="1"/>
  <c r="Z32" i="3"/>
  <c r="AA32" i="3" s="1"/>
  <c r="Z28" i="3"/>
  <c r="AA28" i="3" s="1"/>
  <c r="Z26" i="3"/>
  <c r="AA26" i="3" s="1"/>
  <c r="Z25" i="3"/>
  <c r="AA25" i="3" s="1"/>
  <c r="AA18" i="3"/>
  <c r="Z21" i="3"/>
  <c r="AA21" i="3" s="1"/>
  <c r="Z20" i="3"/>
  <c r="AA20" i="3" s="1"/>
  <c r="Z19" i="3"/>
  <c r="AA19" i="3" s="1"/>
  <c r="R32" i="3"/>
  <c r="S32" i="3" s="1"/>
  <c r="R33" i="3"/>
  <c r="S33" i="3" s="1"/>
  <c r="S26" i="3"/>
  <c r="R28" i="3"/>
  <c r="S28" i="3" s="1"/>
  <c r="R27" i="3"/>
  <c r="S27" i="3" s="1"/>
  <c r="R25" i="3"/>
  <c r="S25" i="3" s="1"/>
  <c r="R20" i="3"/>
  <c r="S20" i="3" s="1"/>
  <c r="R18" i="3"/>
  <c r="S18" i="3" s="1"/>
  <c r="N33" i="3"/>
  <c r="O33" i="3" s="1"/>
  <c r="O32" i="3"/>
  <c r="N28" i="3"/>
  <c r="O28" i="3" s="1"/>
  <c r="N27" i="3"/>
  <c r="O27" i="3" s="1"/>
  <c r="N26" i="3"/>
  <c r="O26" i="3" s="1"/>
  <c r="O25" i="3"/>
  <c r="L48" i="4"/>
  <c r="L47" i="4"/>
  <c r="L46" i="4"/>
  <c r="L45" i="4"/>
  <c r="L40" i="4"/>
  <c r="L39" i="4"/>
  <c r="L38" i="4"/>
  <c r="L37" i="4"/>
  <c r="L33" i="4"/>
  <c r="L32" i="4"/>
  <c r="L28" i="4"/>
  <c r="L27" i="4"/>
  <c r="L26" i="4"/>
  <c r="L25" i="4"/>
  <c r="L21" i="4"/>
  <c r="L20" i="4"/>
  <c r="L19" i="4"/>
  <c r="L18" i="4"/>
  <c r="L14" i="4"/>
  <c r="L13" i="4"/>
  <c r="L12" i="4"/>
  <c r="L11" i="4"/>
  <c r="H48" i="4"/>
  <c r="H47" i="4"/>
  <c r="H46" i="4"/>
  <c r="H45" i="4"/>
  <c r="H40" i="4"/>
  <c r="H39" i="4"/>
  <c r="H38" i="4"/>
  <c r="H37" i="4"/>
  <c r="H33" i="4"/>
  <c r="H32" i="4"/>
  <c r="H28" i="4"/>
  <c r="H27" i="4"/>
  <c r="H26" i="4"/>
  <c r="H25" i="4"/>
  <c r="H21" i="4"/>
  <c r="H20" i="4"/>
  <c r="H19" i="4"/>
  <c r="H18" i="4"/>
  <c r="H14" i="4"/>
  <c r="H13" i="4"/>
  <c r="H12" i="4"/>
  <c r="H11" i="4"/>
  <c r="AB48" i="4"/>
  <c r="AB47" i="4"/>
  <c r="AB46" i="4"/>
  <c r="AB45" i="4"/>
  <c r="AB40" i="4"/>
  <c r="AB39" i="4"/>
  <c r="AB38" i="4"/>
  <c r="AB37" i="4"/>
  <c r="AB33" i="4"/>
  <c r="AB32" i="4"/>
  <c r="AB28" i="4"/>
  <c r="AB27" i="4"/>
  <c r="AB26" i="4"/>
  <c r="AB25" i="4"/>
  <c r="AB21" i="4"/>
  <c r="AB20" i="4"/>
  <c r="AB19" i="4"/>
  <c r="AB18" i="4"/>
  <c r="AB14" i="4"/>
  <c r="AB13" i="4"/>
  <c r="AB12" i="4"/>
  <c r="AB11" i="4"/>
  <c r="X48" i="4"/>
  <c r="X47" i="4"/>
  <c r="X46" i="4"/>
  <c r="X45" i="4"/>
  <c r="X40" i="4"/>
  <c r="X39" i="4"/>
  <c r="X38" i="4"/>
  <c r="X37" i="4"/>
  <c r="X14" i="4"/>
  <c r="X13" i="4"/>
  <c r="X12" i="4"/>
  <c r="X11" i="4"/>
  <c r="T48" i="4"/>
  <c r="T47" i="4"/>
  <c r="T46" i="4"/>
  <c r="T45" i="4"/>
  <c r="T40" i="4"/>
  <c r="T39" i="4"/>
  <c r="T38" i="4"/>
  <c r="T37" i="4"/>
  <c r="T33" i="4"/>
  <c r="T32" i="4"/>
  <c r="T28" i="4"/>
  <c r="T27" i="4"/>
  <c r="T26" i="4"/>
  <c r="T25" i="4"/>
  <c r="T21" i="4"/>
  <c r="T20" i="4"/>
  <c r="T19" i="4"/>
  <c r="T18" i="4"/>
  <c r="T14" i="4"/>
  <c r="T13" i="4"/>
  <c r="T12" i="4"/>
  <c r="T11" i="4"/>
  <c r="P48" i="4"/>
  <c r="P47" i="4"/>
  <c r="P46" i="4"/>
  <c r="P45" i="4"/>
  <c r="P40" i="4"/>
  <c r="P39" i="4"/>
  <c r="P38" i="4"/>
  <c r="P37" i="4"/>
  <c r="P33" i="4"/>
  <c r="P32" i="4"/>
  <c r="P14" i="4"/>
  <c r="P13" i="4"/>
  <c r="P12" i="4"/>
  <c r="P11" i="4"/>
  <c r="P28" i="4"/>
  <c r="P27" i="4"/>
  <c r="P26" i="4"/>
  <c r="P25" i="4"/>
  <c r="P21" i="4"/>
  <c r="P20" i="4"/>
  <c r="P19" i="4"/>
  <c r="P18" i="4"/>
  <c r="R19" i="3"/>
  <c r="S19" i="3" s="1"/>
  <c r="R21" i="3"/>
  <c r="S21" i="3" s="1"/>
  <c r="N18" i="3"/>
  <c r="O18" i="3"/>
  <c r="O19" i="3"/>
  <c r="O20" i="3"/>
  <c r="N21" i="3"/>
  <c r="O21" i="3" s="1"/>
  <c r="G26" i="6"/>
</calcChain>
</file>

<file path=xl/sharedStrings.xml><?xml version="1.0" encoding="utf-8"?>
<sst xmlns="http://schemas.openxmlformats.org/spreadsheetml/2006/main" count="1741" uniqueCount="40">
  <si>
    <t>LSU FIRST</t>
  </si>
  <si>
    <t>The LSU System Health Plan</t>
  </si>
  <si>
    <t>OPTION 1</t>
  </si>
  <si>
    <t>OPTION 2</t>
  </si>
  <si>
    <t>STATE</t>
  </si>
  <si>
    <t>EMP</t>
  </si>
  <si>
    <t xml:space="preserve">SHARE </t>
  </si>
  <si>
    <t xml:space="preserve">TOTAL </t>
  </si>
  <si>
    <t>SHARE</t>
  </si>
  <si>
    <t>TOTAL</t>
  </si>
  <si>
    <t>ACTIVE</t>
  </si>
  <si>
    <t>SINGLE</t>
  </si>
  <si>
    <t>WITH SPOUSE</t>
  </si>
  <si>
    <t>WITH CHILDREN</t>
  </si>
  <si>
    <t>FAMILY</t>
  </si>
  <si>
    <t>RETIRED NO MEDICARE &amp; RE-EMPLOYED RETIREE</t>
  </si>
  <si>
    <t>N/A</t>
  </si>
  <si>
    <t>RETIRED WITH 1 MEDICARE</t>
  </si>
  <si>
    <t>RETIRED WITH 2 MEDICARE</t>
  </si>
  <si>
    <t>COBRA</t>
  </si>
  <si>
    <t>DISABILITY COBRA</t>
  </si>
  <si>
    <t>NOTE:   1) The breakdown between State Share and Employee Share may not be accurate for certain School Board employees due to</t>
  </si>
  <si>
    <t xml:space="preserve">                    local funding affecting contributions.  Total premium columns are correct for all agencies.  </t>
  </si>
  <si>
    <t xml:space="preserve">                2)  All members that retire on or after July 1, 1997 must have Medicare-Parts A and B in order to qualify for the reduced premium rates.</t>
  </si>
  <si>
    <t>PPO</t>
  </si>
  <si>
    <t>Administered by Blue Cross</t>
  </si>
  <si>
    <t>HMO</t>
  </si>
  <si>
    <t>HDHP with HSA</t>
  </si>
  <si>
    <t>Medical Home HMO</t>
  </si>
  <si>
    <t>Insured by Vantage Health Plan</t>
  </si>
  <si>
    <t>LSU First</t>
  </si>
  <si>
    <t>Regions 5, 6, 7, 8 &amp; 9</t>
  </si>
  <si>
    <t>* These rates do not apply to active employees or COBRA participants.</t>
  </si>
  <si>
    <t>Effective August 1, 2013</t>
  </si>
  <si>
    <t xml:space="preserve">SCHEDULE OF PREMIUM RATES    (19% Participation Rate FINAL) </t>
  </si>
  <si>
    <t>SCHEDULE OF PREMIUM RATES     (38% Participation Rate FINAL)</t>
  </si>
  <si>
    <t>SCHEDULE OF PREMIUM RATES      (56% Participation Rate FINAL)</t>
  </si>
  <si>
    <t>ACT 322 &amp; 992 RETIREE PREMIUM RATES    (56% Participation Rate FINAL)</t>
  </si>
  <si>
    <t xml:space="preserve">ACT 322 &amp; 922 RETIREE PREMIUM RATES      (75% Participation Rate FINAL) </t>
  </si>
  <si>
    <t>SCHEDULE OF PREMIUM RATES  - 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</si>
</sst>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51">
    <xf numFmtId="0" fontId="0" fillId="0" borderId="0" xfId="0"/>
    <xf numFmtId="0" fontId="0" fillId="0" borderId="0" xfId="0" applyFont="1" applyFill="1"/>
    <xf numFmtId="0" fontId="0" fillId="0" borderId="0" xfId="0" applyFont="1"/>
    <xf numFmtId="0" fontId="0" fillId="0" borderId="0" xfId="0" applyFont="1" applyAlignment="1">
      <alignment horizontal="left"/>
    </xf>
    <xf numFmtId="0" fontId="5" fillId="0" borderId="0" xfId="0" applyFont="1" applyFill="1"/>
    <xf numFmtId="0" fontId="6" fillId="0" borderId="0" xfId="2" applyFont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/>
    </xf>
    <xf numFmtId="164" fontId="0" fillId="0" borderId="0" xfId="0" applyNumberFormat="1" applyFont="1" applyFill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3" fillId="2" borderId="0" xfId="1" applyFont="1"/>
    <xf numFmtId="0" fontId="0" fillId="2" borderId="0" xfId="1" applyFont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8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6" fillId="0" borderId="0" xfId="2" applyFont="1" applyFill="1" applyBorder="1"/>
    <xf numFmtId="0" fontId="6" fillId="0" borderId="0" xfId="2" applyFont="1" applyFill="1"/>
    <xf numFmtId="0" fontId="7" fillId="0" borderId="0" xfId="0" applyFont="1"/>
    <xf numFmtId="0" fontId="9" fillId="0" borderId="0" xfId="0" applyFont="1" applyFill="1"/>
    <xf numFmtId="0" fontId="10" fillId="0" borderId="0" xfId="2" applyFont="1"/>
    <xf numFmtId="0" fontId="12" fillId="0" borderId="0" xfId="0" applyFont="1" applyAlignment="1">
      <alignment horizontal="left"/>
    </xf>
    <xf numFmtId="0" fontId="13" fillId="0" borderId="0" xfId="0" applyFont="1" applyFill="1"/>
    <xf numFmtId="0" fontId="13" fillId="0" borderId="0" xfId="0" applyFont="1"/>
    <xf numFmtId="164" fontId="0" fillId="0" borderId="0" xfId="0" applyNumberFormat="1" applyFont="1" applyFill="1" applyAlignment="1">
      <alignment horizontal="right" vertical="center"/>
    </xf>
    <xf numFmtId="164" fontId="0" fillId="2" borderId="0" xfId="1" applyNumberFormat="1" applyFont="1" applyAlignment="1">
      <alignment horizontal="right" vertical="center"/>
    </xf>
    <xf numFmtId="164" fontId="0" fillId="0" borderId="0" xfId="0" applyNumberFormat="1" applyFont="1" applyAlignment="1">
      <alignment horizontal="right" vertical="center"/>
    </xf>
    <xf numFmtId="0" fontId="11" fillId="0" borderId="0" xfId="0" applyFont="1" applyFill="1" applyAlignment="1">
      <alignment horizontal="left"/>
    </xf>
    <xf numFmtId="164" fontId="0" fillId="0" borderId="0" xfId="1" applyNumberFormat="1" applyFont="1" applyFill="1" applyAlignment="1">
      <alignment horizontal="right" vertical="center"/>
    </xf>
    <xf numFmtId="0" fontId="3" fillId="0" borderId="0" xfId="0" applyFont="1" applyAlignment="1">
      <alignment horizontal="left"/>
    </xf>
    <xf numFmtId="164" fontId="0" fillId="3" borderId="0" xfId="0" applyNumberFormat="1" applyFont="1" applyFill="1" applyAlignment="1">
      <alignment horizontal="right" vertical="center"/>
    </xf>
    <xf numFmtId="164" fontId="0" fillId="3" borderId="0" xfId="1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0" fillId="3" borderId="0" xfId="1" applyFont="1" applyFill="1"/>
    <xf numFmtId="0" fontId="3" fillId="3" borderId="0" xfId="1" applyFont="1" applyFill="1"/>
    <xf numFmtId="0" fontId="11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2" applyFont="1" applyAlignment="1">
      <alignment horizontal="left"/>
    </xf>
    <xf numFmtId="0" fontId="9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3" fillId="2" borderId="0" xfId="1" applyFont="1" applyAlignment="1">
      <alignment wrapText="1"/>
    </xf>
    <xf numFmtId="0" fontId="5" fillId="0" borderId="0" xfId="0" applyFont="1"/>
    <xf numFmtId="0" fontId="6" fillId="0" borderId="0" xfId="2" applyFont="1" applyBorder="1" applyAlignment="1">
      <alignment horizontal="left"/>
    </xf>
    <xf numFmtId="0" fontId="5" fillId="0" borderId="0" xfId="0" applyFont="1" applyFill="1"/>
  </cellXfs>
  <cellStyles count="3">
    <cellStyle name="40% - Accent3" xfId="1" builtinId="39"/>
    <cellStyle name="Normal" xfId="0" builtinId="0"/>
    <cellStyle name="Normal_2001 rates7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7"/>
  <sheetViews>
    <sheetView zoomScaleNormal="100" workbookViewId="0">
      <selection activeCell="B6" sqref="B6"/>
    </sheetView>
  </sheetViews>
  <sheetFormatPr defaultRowHeight="15" x14ac:dyDescent="0.25"/>
  <cols>
    <col min="1" max="3" width="9.140625" style="2"/>
    <col min="4" max="5" width="2.140625" style="2" customWidth="1"/>
    <col min="6" max="8" width="10.7109375" style="2" customWidth="1"/>
    <col min="9" max="9" width="4.140625" style="2" customWidth="1"/>
    <col min="10" max="12" width="10.7109375" style="2" customWidth="1"/>
    <col min="13" max="13" width="4.5703125" style="2" customWidth="1"/>
    <col min="14" max="16" width="10.7109375" style="2" customWidth="1"/>
    <col min="17" max="17" width="3.7109375" style="2" customWidth="1"/>
    <col min="18" max="20" width="10.7109375" style="2" customWidth="1"/>
    <col min="21" max="21" width="3.5703125" style="2" customWidth="1"/>
    <col min="22" max="24" width="10.7109375" style="2" customWidth="1"/>
    <col min="25" max="25" width="4.7109375" style="2" customWidth="1"/>
    <col min="26" max="28" width="10.7109375" style="2" customWidth="1"/>
    <col min="29" max="16384" width="9.140625" style="2"/>
  </cols>
  <sheetData>
    <row r="1" spans="1:40" s="24" customFormat="1" ht="15.75" x14ac:dyDescent="0.25">
      <c r="A1" s="39" t="s">
        <v>34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40" s="24" customFormat="1" ht="15.75" x14ac:dyDescent="0.25">
      <c r="A2" s="30" t="s">
        <v>33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40" x14ac:dyDescent="0.25">
      <c r="A3" s="3"/>
      <c r="Z3" s="41" t="s">
        <v>31</v>
      </c>
      <c r="AA3" s="41"/>
      <c r="AB3" s="41"/>
    </row>
    <row r="4" spans="1:40" ht="17.25" customHeight="1" x14ac:dyDescent="0.25">
      <c r="A4" s="1"/>
      <c r="B4" s="1"/>
      <c r="C4" s="1"/>
      <c r="D4" s="1"/>
      <c r="E4" s="1"/>
      <c r="F4" s="42" t="s">
        <v>0</v>
      </c>
      <c r="G4" s="42"/>
      <c r="H4" s="42"/>
      <c r="I4" s="4"/>
      <c r="J4" s="42" t="s">
        <v>30</v>
      </c>
      <c r="K4" s="42"/>
      <c r="L4" s="42"/>
      <c r="M4" s="4"/>
      <c r="N4" s="40" t="s">
        <v>24</v>
      </c>
      <c r="O4" s="40"/>
      <c r="P4" s="40"/>
      <c r="Q4" s="1"/>
      <c r="R4" s="40" t="s">
        <v>26</v>
      </c>
      <c r="S4" s="40"/>
      <c r="T4" s="40"/>
      <c r="U4" s="1"/>
      <c r="V4" s="40" t="s">
        <v>27</v>
      </c>
      <c r="W4" s="40"/>
      <c r="X4" s="40"/>
      <c r="Y4" s="1"/>
      <c r="Z4" s="40" t="s">
        <v>28</v>
      </c>
      <c r="AA4" s="40"/>
      <c r="AB4" s="40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s="26" customFormat="1" ht="12.75" x14ac:dyDescent="0.2">
      <c r="A5" s="25"/>
      <c r="B5" s="25"/>
      <c r="C5" s="25"/>
      <c r="D5" s="25"/>
      <c r="E5" s="25"/>
      <c r="F5" s="44" t="s">
        <v>1</v>
      </c>
      <c r="G5" s="44"/>
      <c r="H5" s="44"/>
      <c r="I5" s="22"/>
      <c r="J5" s="44" t="s">
        <v>1</v>
      </c>
      <c r="K5" s="44"/>
      <c r="L5" s="44"/>
      <c r="M5" s="22"/>
      <c r="N5" s="44" t="s">
        <v>25</v>
      </c>
      <c r="O5" s="44"/>
      <c r="P5" s="44"/>
      <c r="Q5" s="25"/>
      <c r="R5" s="44" t="s">
        <v>25</v>
      </c>
      <c r="S5" s="44"/>
      <c r="T5" s="44"/>
      <c r="U5" s="25"/>
      <c r="V5" s="44" t="s">
        <v>25</v>
      </c>
      <c r="W5" s="44"/>
      <c r="X5" s="44"/>
      <c r="Y5" s="25"/>
      <c r="Z5" s="44" t="s">
        <v>29</v>
      </c>
      <c r="AA5" s="44"/>
      <c r="AB5" s="44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</row>
    <row r="6" spans="1:40" ht="17.25" customHeight="1" x14ac:dyDescent="0.25">
      <c r="A6" s="1"/>
      <c r="B6" s="1"/>
      <c r="C6" s="1"/>
      <c r="D6" s="1"/>
      <c r="E6" s="1"/>
      <c r="F6" s="45" t="s">
        <v>2</v>
      </c>
      <c r="G6" s="45"/>
      <c r="H6" s="45"/>
      <c r="I6" s="12"/>
      <c r="J6" s="45" t="s">
        <v>3</v>
      </c>
      <c r="K6" s="45"/>
      <c r="L6" s="45"/>
      <c r="M6" s="12"/>
      <c r="N6" s="12"/>
      <c r="O6" s="12"/>
      <c r="P6" s="12"/>
      <c r="Q6" s="6"/>
      <c r="R6" s="46"/>
      <c r="S6" s="46"/>
      <c r="T6" s="46"/>
      <c r="U6" s="6"/>
      <c r="V6" s="46"/>
      <c r="W6" s="46"/>
      <c r="X6" s="46"/>
      <c r="Y6" s="6"/>
      <c r="Z6" s="46"/>
      <c r="AA6" s="46"/>
      <c r="AB6" s="46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12.75" customHeight="1" x14ac:dyDescent="0.25">
      <c r="A7" s="1"/>
      <c r="B7" s="1"/>
      <c r="C7" s="1"/>
      <c r="D7" s="1"/>
      <c r="E7" s="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6"/>
      <c r="R7" s="13"/>
      <c r="S7" s="13"/>
      <c r="T7" s="13"/>
      <c r="U7" s="6"/>
      <c r="V7" s="13"/>
      <c r="W7" s="13"/>
      <c r="X7" s="13"/>
      <c r="Y7" s="6"/>
      <c r="Z7" s="13"/>
      <c r="AA7" s="13"/>
      <c r="AB7" s="13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0" x14ac:dyDescent="0.25">
      <c r="A8" s="1"/>
      <c r="B8" s="1"/>
      <c r="C8" s="1"/>
      <c r="D8" s="1"/>
      <c r="E8" s="1"/>
      <c r="F8" s="12" t="s">
        <v>4</v>
      </c>
      <c r="G8" s="12" t="s">
        <v>5</v>
      </c>
      <c r="H8" s="12"/>
      <c r="I8" s="12"/>
      <c r="J8" s="12" t="s">
        <v>4</v>
      </c>
      <c r="K8" s="12" t="s">
        <v>5</v>
      </c>
      <c r="L8" s="12"/>
      <c r="M8" s="12"/>
      <c r="N8" s="12" t="s">
        <v>4</v>
      </c>
      <c r="O8" s="12" t="s">
        <v>5</v>
      </c>
      <c r="P8" s="12"/>
      <c r="Q8" s="6"/>
      <c r="R8" s="12" t="s">
        <v>4</v>
      </c>
      <c r="S8" s="12" t="s">
        <v>5</v>
      </c>
      <c r="T8" s="12"/>
      <c r="U8" s="12"/>
      <c r="V8" s="12" t="s">
        <v>4</v>
      </c>
      <c r="W8" s="12" t="s">
        <v>5</v>
      </c>
      <c r="X8" s="12"/>
      <c r="Y8" s="12"/>
      <c r="Z8" s="12" t="s">
        <v>4</v>
      </c>
      <c r="AA8" s="12" t="s">
        <v>5</v>
      </c>
      <c r="AB8" s="12"/>
    </row>
    <row r="9" spans="1:40" x14ac:dyDescent="0.25">
      <c r="A9" s="1"/>
      <c r="B9" s="1"/>
      <c r="C9" s="1"/>
      <c r="D9" s="1"/>
      <c r="E9" s="1"/>
      <c r="F9" s="12" t="s">
        <v>6</v>
      </c>
      <c r="G9" s="12" t="s">
        <v>6</v>
      </c>
      <c r="H9" s="12" t="s">
        <v>7</v>
      </c>
      <c r="I9" s="12"/>
      <c r="J9" s="12" t="s">
        <v>6</v>
      </c>
      <c r="K9" s="12" t="s">
        <v>6</v>
      </c>
      <c r="L9" s="13" t="s">
        <v>7</v>
      </c>
      <c r="M9" s="12"/>
      <c r="N9" s="12" t="s">
        <v>8</v>
      </c>
      <c r="O9" s="12" t="s">
        <v>8</v>
      </c>
      <c r="P9" s="12" t="s">
        <v>9</v>
      </c>
      <c r="Q9" s="6"/>
      <c r="R9" s="12" t="s">
        <v>8</v>
      </c>
      <c r="S9" s="12" t="s">
        <v>8</v>
      </c>
      <c r="T9" s="12" t="s">
        <v>9</v>
      </c>
      <c r="U9" s="12"/>
      <c r="V9" s="12" t="s">
        <v>8</v>
      </c>
      <c r="W9" s="12" t="s">
        <v>8</v>
      </c>
      <c r="X9" s="12" t="s">
        <v>9</v>
      </c>
      <c r="Y9" s="12"/>
      <c r="Z9" s="12" t="s">
        <v>8</v>
      </c>
      <c r="AA9" s="12" t="s">
        <v>8</v>
      </c>
      <c r="AB9" s="13" t="s">
        <v>9</v>
      </c>
    </row>
    <row r="10" spans="1:40" x14ac:dyDescent="0.25">
      <c r="A10" s="4" t="s">
        <v>10</v>
      </c>
      <c r="B10" s="1"/>
      <c r="C10" s="7"/>
      <c r="D10" s="1"/>
      <c r="E10" s="1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40" x14ac:dyDescent="0.25">
      <c r="A11" s="1"/>
      <c r="B11" s="1" t="s">
        <v>11</v>
      </c>
      <c r="C11" s="1"/>
      <c r="D11" s="1"/>
      <c r="E11" s="1"/>
      <c r="F11" s="31" t="s">
        <v>16</v>
      </c>
      <c r="G11" s="31" t="s">
        <v>16</v>
      </c>
      <c r="H11" s="31" t="s">
        <v>16</v>
      </c>
      <c r="I11" s="27"/>
      <c r="J11" s="31" t="s">
        <v>16</v>
      </c>
      <c r="K11" s="31" t="s">
        <v>16</v>
      </c>
      <c r="L11" s="31" t="s">
        <v>16</v>
      </c>
      <c r="M11" s="27"/>
      <c r="N11" s="31" t="s">
        <v>16</v>
      </c>
      <c r="O11" s="31" t="s">
        <v>16</v>
      </c>
      <c r="P11" s="31" t="s">
        <v>16</v>
      </c>
      <c r="Q11" s="27"/>
      <c r="R11" s="31" t="s">
        <v>16</v>
      </c>
      <c r="S11" s="31" t="s">
        <v>16</v>
      </c>
      <c r="T11" s="31" t="s">
        <v>16</v>
      </c>
      <c r="U11" s="27"/>
      <c r="V11" s="31" t="s">
        <v>16</v>
      </c>
      <c r="W11" s="31" t="s">
        <v>16</v>
      </c>
      <c r="X11" s="31" t="s">
        <v>16</v>
      </c>
      <c r="Y11" s="27"/>
      <c r="Z11" s="31" t="s">
        <v>16</v>
      </c>
      <c r="AA11" s="31" t="s">
        <v>16</v>
      </c>
      <c r="AB11" s="31" t="s">
        <v>16</v>
      </c>
    </row>
    <row r="12" spans="1:40" x14ac:dyDescent="0.25">
      <c r="A12" s="1"/>
      <c r="B12" s="1" t="s">
        <v>12</v>
      </c>
      <c r="C12" s="1"/>
      <c r="D12" s="1"/>
      <c r="E12" s="1"/>
      <c r="F12" s="31" t="s">
        <v>16</v>
      </c>
      <c r="G12" s="31" t="s">
        <v>16</v>
      </c>
      <c r="H12" s="31" t="s">
        <v>16</v>
      </c>
      <c r="I12" s="27"/>
      <c r="J12" s="31" t="s">
        <v>16</v>
      </c>
      <c r="K12" s="31" t="s">
        <v>16</v>
      </c>
      <c r="L12" s="31" t="s">
        <v>16</v>
      </c>
      <c r="M12" s="27"/>
      <c r="N12" s="31" t="s">
        <v>16</v>
      </c>
      <c r="O12" s="31" t="s">
        <v>16</v>
      </c>
      <c r="P12" s="31" t="s">
        <v>16</v>
      </c>
      <c r="Q12" s="27"/>
      <c r="R12" s="31" t="s">
        <v>16</v>
      </c>
      <c r="S12" s="31" t="s">
        <v>16</v>
      </c>
      <c r="T12" s="31" t="s">
        <v>16</v>
      </c>
      <c r="U12" s="27"/>
      <c r="V12" s="31" t="s">
        <v>16</v>
      </c>
      <c r="W12" s="31" t="s">
        <v>16</v>
      </c>
      <c r="X12" s="31" t="s">
        <v>16</v>
      </c>
      <c r="Y12" s="27"/>
      <c r="Z12" s="31" t="s">
        <v>16</v>
      </c>
      <c r="AA12" s="31" t="s">
        <v>16</v>
      </c>
      <c r="AB12" s="31" t="s">
        <v>16</v>
      </c>
    </row>
    <row r="13" spans="1:40" x14ac:dyDescent="0.25">
      <c r="A13" s="1"/>
      <c r="B13" s="1" t="s">
        <v>13</v>
      </c>
      <c r="C13" s="1"/>
      <c r="D13" s="1"/>
      <c r="E13" s="1"/>
      <c r="F13" s="31" t="s">
        <v>16</v>
      </c>
      <c r="G13" s="31" t="s">
        <v>16</v>
      </c>
      <c r="H13" s="31" t="s">
        <v>16</v>
      </c>
      <c r="I13" s="27"/>
      <c r="J13" s="31" t="s">
        <v>16</v>
      </c>
      <c r="K13" s="31" t="s">
        <v>16</v>
      </c>
      <c r="L13" s="31" t="s">
        <v>16</v>
      </c>
      <c r="M13" s="27"/>
      <c r="N13" s="31" t="s">
        <v>16</v>
      </c>
      <c r="O13" s="31" t="s">
        <v>16</v>
      </c>
      <c r="P13" s="31" t="s">
        <v>16</v>
      </c>
      <c r="Q13" s="27"/>
      <c r="R13" s="31" t="s">
        <v>16</v>
      </c>
      <c r="S13" s="31" t="s">
        <v>16</v>
      </c>
      <c r="T13" s="31" t="s">
        <v>16</v>
      </c>
      <c r="U13" s="27"/>
      <c r="V13" s="31" t="s">
        <v>16</v>
      </c>
      <c r="W13" s="31" t="s">
        <v>16</v>
      </c>
      <c r="X13" s="31" t="s">
        <v>16</v>
      </c>
      <c r="Y13" s="27"/>
      <c r="Z13" s="31" t="s">
        <v>16</v>
      </c>
      <c r="AA13" s="31" t="s">
        <v>16</v>
      </c>
      <c r="AB13" s="31" t="s">
        <v>16</v>
      </c>
    </row>
    <row r="14" spans="1:40" x14ac:dyDescent="0.25">
      <c r="A14" s="1"/>
      <c r="B14" s="1" t="s">
        <v>14</v>
      </c>
      <c r="C14" s="1"/>
      <c r="D14" s="1"/>
      <c r="E14" s="1"/>
      <c r="F14" s="31" t="s">
        <v>16</v>
      </c>
      <c r="G14" s="31" t="s">
        <v>16</v>
      </c>
      <c r="H14" s="31" t="s">
        <v>16</v>
      </c>
      <c r="I14" s="27"/>
      <c r="J14" s="31" t="s">
        <v>16</v>
      </c>
      <c r="K14" s="31" t="s">
        <v>16</v>
      </c>
      <c r="L14" s="31" t="s">
        <v>16</v>
      </c>
      <c r="M14" s="27"/>
      <c r="N14" s="31" t="s">
        <v>16</v>
      </c>
      <c r="O14" s="31" t="s">
        <v>16</v>
      </c>
      <c r="P14" s="31" t="s">
        <v>16</v>
      </c>
      <c r="Q14" s="27"/>
      <c r="R14" s="31" t="s">
        <v>16</v>
      </c>
      <c r="S14" s="31" t="s">
        <v>16</v>
      </c>
      <c r="T14" s="31" t="s">
        <v>16</v>
      </c>
      <c r="U14" s="27"/>
      <c r="V14" s="31" t="s">
        <v>16</v>
      </c>
      <c r="W14" s="31" t="s">
        <v>16</v>
      </c>
      <c r="X14" s="31" t="s">
        <v>16</v>
      </c>
      <c r="Y14" s="27"/>
      <c r="Z14" s="31" t="s">
        <v>16</v>
      </c>
      <c r="AA14" s="31" t="s">
        <v>16</v>
      </c>
      <c r="AB14" s="31" t="s">
        <v>16</v>
      </c>
    </row>
    <row r="15" spans="1:40" x14ac:dyDescent="0.25">
      <c r="A15" s="1"/>
      <c r="B15" s="1"/>
      <c r="C15" s="1"/>
      <c r="D15" s="1"/>
      <c r="E15" s="1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</row>
    <row r="16" spans="1:40" ht="30" customHeight="1" x14ac:dyDescent="0.25">
      <c r="A16" s="47" t="s">
        <v>15</v>
      </c>
      <c r="B16" s="47"/>
      <c r="C16" s="47"/>
      <c r="D16" s="47"/>
      <c r="E16" s="47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</row>
    <row r="17" spans="1:28" x14ac:dyDescent="0.25">
      <c r="A17" s="11"/>
      <c r="B17" s="11"/>
      <c r="C17" s="11"/>
      <c r="D17" s="11"/>
      <c r="E17" s="11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</row>
    <row r="18" spans="1:28" x14ac:dyDescent="0.25">
      <c r="A18" s="11"/>
      <c r="B18" s="11" t="s">
        <v>11</v>
      </c>
      <c r="C18" s="11"/>
      <c r="D18" s="11"/>
      <c r="E18" s="11"/>
      <c r="F18" s="28">
        <f>H18*0.19</f>
        <v>199.97880000000001</v>
      </c>
      <c r="G18" s="28">
        <f>H18-F18</f>
        <v>852.5412</v>
      </c>
      <c r="H18" s="28">
        <v>1052.52</v>
      </c>
      <c r="I18" s="28"/>
      <c r="J18" s="28">
        <f>L18*0.19</f>
        <v>192.63720000000001</v>
      </c>
      <c r="K18" s="28">
        <f>L18-J18</f>
        <v>821.24279999999999</v>
      </c>
      <c r="L18" s="28">
        <v>1013.88</v>
      </c>
      <c r="M18" s="28"/>
      <c r="N18" s="28">
        <f>P18*0.19</f>
        <v>199.97880000000001</v>
      </c>
      <c r="O18" s="28">
        <f>P18-N18</f>
        <v>852.5412</v>
      </c>
      <c r="P18" s="28">
        <v>1052.52</v>
      </c>
      <c r="Q18" s="28"/>
      <c r="R18" s="28">
        <f>T18*0.19+0.01</f>
        <v>189.53879999999998</v>
      </c>
      <c r="S18" s="28">
        <f>T18-R18</f>
        <v>807.98119999999994</v>
      </c>
      <c r="T18" s="28">
        <v>997.52</v>
      </c>
      <c r="U18" s="28"/>
      <c r="V18" s="28" t="s">
        <v>16</v>
      </c>
      <c r="W18" s="28" t="s">
        <v>16</v>
      </c>
      <c r="X18" s="28" t="s">
        <v>16</v>
      </c>
      <c r="Y18" s="28"/>
      <c r="Z18" s="28">
        <f>AB18*0.19+0.01</f>
        <v>187.07639999999998</v>
      </c>
      <c r="AA18" s="28">
        <f>AB18-Z18</f>
        <v>797.48360000000002</v>
      </c>
      <c r="AB18" s="28">
        <v>984.56</v>
      </c>
    </row>
    <row r="19" spans="1:28" x14ac:dyDescent="0.25">
      <c r="A19" s="11"/>
      <c r="B19" s="11" t="s">
        <v>12</v>
      </c>
      <c r="C19" s="11"/>
      <c r="D19" s="11"/>
      <c r="E19" s="11"/>
      <c r="F19" s="28">
        <f t="shared" ref="F19" si="0">H19*0.19</f>
        <v>343.53519999999997</v>
      </c>
      <c r="G19" s="28">
        <f t="shared" ref="G19:G21" si="1">H19-F19</f>
        <v>1464.5447999999999</v>
      </c>
      <c r="H19" s="28">
        <v>1808.08</v>
      </c>
      <c r="I19" s="28"/>
      <c r="J19" s="34">
        <f>L19*0.19</f>
        <v>333.50319999999999</v>
      </c>
      <c r="K19" s="34">
        <f t="shared" ref="K19:K21" si="2">L19-J19</f>
        <v>1421.7768000000001</v>
      </c>
      <c r="L19" s="28">
        <v>1755.28</v>
      </c>
      <c r="M19" s="28"/>
      <c r="N19" s="28">
        <f>P19*0.19+0.01</f>
        <v>353.13639999999998</v>
      </c>
      <c r="O19" s="28">
        <f>P19-N19</f>
        <v>1505.4236000000001</v>
      </c>
      <c r="P19" s="28">
        <v>1858.56</v>
      </c>
      <c r="Q19" s="28"/>
      <c r="R19" s="28">
        <f>T19*0.19+0.01</f>
        <v>334.66079999999999</v>
      </c>
      <c r="S19" s="28">
        <f t="shared" ref="S19:S21" si="3">T19-R19</f>
        <v>1426.6592000000001</v>
      </c>
      <c r="T19" s="28">
        <v>1761.32</v>
      </c>
      <c r="U19" s="28"/>
      <c r="V19" s="28" t="s">
        <v>16</v>
      </c>
      <c r="W19" s="28" t="s">
        <v>16</v>
      </c>
      <c r="X19" s="28" t="s">
        <v>16</v>
      </c>
      <c r="Y19" s="28"/>
      <c r="Z19" s="28">
        <f t="shared" ref="Z19:Z21" si="4">AB19*0.19</f>
        <v>328.19839999999999</v>
      </c>
      <c r="AA19" s="28">
        <f t="shared" ref="AA19:AA21" si="5">AB19-Z19</f>
        <v>1399.1615999999999</v>
      </c>
      <c r="AB19" s="28">
        <v>1727.36</v>
      </c>
    </row>
    <row r="20" spans="1:28" x14ac:dyDescent="0.25">
      <c r="A20" s="11"/>
      <c r="B20" s="11" t="s">
        <v>13</v>
      </c>
      <c r="C20" s="11"/>
      <c r="D20" s="11"/>
      <c r="E20" s="11"/>
      <c r="F20" s="28">
        <f>H20*0.19+0.01</f>
        <v>222.75839999999997</v>
      </c>
      <c r="G20" s="28">
        <f t="shared" si="1"/>
        <v>949.60159999999996</v>
      </c>
      <c r="H20" s="28">
        <v>1172.3599999999999</v>
      </c>
      <c r="I20" s="28"/>
      <c r="J20" s="28">
        <f>L20*0.19+0.01</f>
        <v>213.63839999999996</v>
      </c>
      <c r="K20" s="28">
        <f t="shared" si="2"/>
        <v>910.72159999999997</v>
      </c>
      <c r="L20" s="28">
        <v>1124.3599999999999</v>
      </c>
      <c r="M20" s="28"/>
      <c r="N20" s="28">
        <f>P20*0.19+0.01</f>
        <v>222.75839999999997</v>
      </c>
      <c r="O20" s="28">
        <f>P20-N20</f>
        <v>949.60159999999996</v>
      </c>
      <c r="P20" s="28">
        <v>1172.3599999999999</v>
      </c>
      <c r="Q20" s="28"/>
      <c r="R20" s="28">
        <f>T20*0.19</f>
        <v>211.12040000000002</v>
      </c>
      <c r="S20" s="28">
        <f t="shared" si="3"/>
        <v>900.03960000000006</v>
      </c>
      <c r="T20" s="28">
        <v>1111.1600000000001</v>
      </c>
      <c r="U20" s="28"/>
      <c r="V20" s="28" t="s">
        <v>16</v>
      </c>
      <c r="W20" s="28" t="s">
        <v>16</v>
      </c>
      <c r="X20" s="28" t="s">
        <v>16</v>
      </c>
      <c r="Y20" s="28"/>
      <c r="Z20" s="28">
        <f>AB20*0.19+0.01</f>
        <v>208.07519999999997</v>
      </c>
      <c r="AA20" s="28">
        <f t="shared" si="5"/>
        <v>887.00479999999993</v>
      </c>
      <c r="AB20" s="28">
        <v>1095.08</v>
      </c>
    </row>
    <row r="21" spans="1:28" x14ac:dyDescent="0.25">
      <c r="A21" s="11"/>
      <c r="B21" s="11" t="s">
        <v>14</v>
      </c>
      <c r="C21" s="11"/>
      <c r="D21" s="11"/>
      <c r="E21" s="11"/>
      <c r="F21" s="28">
        <f>H21*0.19+0.01</f>
        <v>351.41879999999998</v>
      </c>
      <c r="G21" s="28">
        <f t="shared" si="1"/>
        <v>1498.1012000000001</v>
      </c>
      <c r="H21" s="28">
        <v>1849.52</v>
      </c>
      <c r="I21" s="28"/>
      <c r="J21" s="28">
        <f t="shared" ref="J21" si="6">L21*0.19</f>
        <v>339.59839999999997</v>
      </c>
      <c r="K21" s="28">
        <f t="shared" si="2"/>
        <v>1447.7615999999998</v>
      </c>
      <c r="L21" s="28">
        <v>1787.36</v>
      </c>
      <c r="M21" s="28"/>
      <c r="N21" s="28">
        <f>P21*0.19+0.01</f>
        <v>351.41879999999998</v>
      </c>
      <c r="O21" s="28">
        <f>P21-N21</f>
        <v>1498.1012000000001</v>
      </c>
      <c r="P21" s="28">
        <v>1849.52</v>
      </c>
      <c r="Q21" s="28"/>
      <c r="R21" s="28">
        <f>T21*0.19+0.01</f>
        <v>333.05720000000002</v>
      </c>
      <c r="S21" s="28">
        <f t="shared" si="3"/>
        <v>1419.8228000000001</v>
      </c>
      <c r="T21" s="28">
        <v>1752.88</v>
      </c>
      <c r="U21" s="28"/>
      <c r="V21" s="28" t="s">
        <v>16</v>
      </c>
      <c r="W21" s="28" t="s">
        <v>16</v>
      </c>
      <c r="X21" s="28" t="s">
        <v>16</v>
      </c>
      <c r="Y21" s="28"/>
      <c r="Z21" s="28">
        <f t="shared" si="4"/>
        <v>326.61759999999998</v>
      </c>
      <c r="AA21" s="28">
        <f t="shared" si="5"/>
        <v>1392.4223999999999</v>
      </c>
      <c r="AB21" s="28">
        <v>1719.04</v>
      </c>
    </row>
    <row r="22" spans="1:28" x14ac:dyDescent="0.25"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</row>
    <row r="23" spans="1:28" x14ac:dyDescent="0.25">
      <c r="A23" s="48" t="s">
        <v>17</v>
      </c>
      <c r="B23" s="48"/>
      <c r="C23" s="48"/>
      <c r="D23" s="48"/>
      <c r="E23" s="48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pans="1:28" x14ac:dyDescent="0.25"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</row>
    <row r="25" spans="1:28" x14ac:dyDescent="0.25">
      <c r="B25" s="2" t="s">
        <v>11</v>
      </c>
      <c r="F25" s="29">
        <f>H25*0.19</f>
        <v>64.599999999999994</v>
      </c>
      <c r="G25" s="29">
        <f>H25-F25</f>
        <v>275.39999999999998</v>
      </c>
      <c r="H25" s="29">
        <v>340</v>
      </c>
      <c r="I25" s="29"/>
      <c r="J25" s="29">
        <f>L25*0.19+0.01</f>
        <v>55.862400000000008</v>
      </c>
      <c r="K25" s="29">
        <f>L25-J25</f>
        <v>238.09760000000003</v>
      </c>
      <c r="L25" s="29">
        <v>293.96000000000004</v>
      </c>
      <c r="M25" s="29"/>
      <c r="N25" s="29">
        <f>P25*0.19+0.01</f>
        <v>65.043199999999999</v>
      </c>
      <c r="O25" s="29">
        <f>P25-N25</f>
        <v>277.23679999999996</v>
      </c>
      <c r="P25" s="29">
        <v>342.28</v>
      </c>
      <c r="Q25" s="29"/>
      <c r="R25" s="29">
        <f>T25*0.19</f>
        <v>62.7</v>
      </c>
      <c r="S25" s="29">
        <f>T25-R25</f>
        <v>267.3</v>
      </c>
      <c r="T25" s="29">
        <v>330</v>
      </c>
      <c r="U25" s="29"/>
      <c r="V25" s="29" t="s">
        <v>16</v>
      </c>
      <c r="W25" s="29" t="s">
        <v>16</v>
      </c>
      <c r="X25" s="29" t="s">
        <v>16</v>
      </c>
      <c r="Y25" s="29"/>
      <c r="Z25" s="29">
        <f>AB25*0.19+0.01</f>
        <v>62.778400000000005</v>
      </c>
      <c r="AA25" s="29">
        <f>AB25-Z25</f>
        <v>267.58159999999998</v>
      </c>
      <c r="AB25" s="29">
        <v>330.36</v>
      </c>
    </row>
    <row r="26" spans="1:28" x14ac:dyDescent="0.25">
      <c r="B26" s="2" t="s">
        <v>12</v>
      </c>
      <c r="F26" s="29">
        <f>H26*0.19+0.01</f>
        <v>229.34</v>
      </c>
      <c r="G26" s="29">
        <f t="shared" ref="G26:G28" si="7">H26-F26</f>
        <v>977.66</v>
      </c>
      <c r="H26" s="29">
        <v>1207</v>
      </c>
      <c r="I26" s="29"/>
      <c r="J26" s="29">
        <f t="shared" ref="J26:J27" si="8">L26*0.19</f>
        <v>198.2764</v>
      </c>
      <c r="K26" s="29">
        <f t="shared" ref="K26:K28" si="9">L26-J26</f>
        <v>845.28359999999998</v>
      </c>
      <c r="L26" s="29">
        <v>1043.56</v>
      </c>
      <c r="M26" s="29"/>
      <c r="N26" s="29">
        <f>P26*0.19+0.01</f>
        <v>240.28399999999996</v>
      </c>
      <c r="O26" s="29">
        <f t="shared" ref="O26:O28" si="10">P26-N26</f>
        <v>1024.316</v>
      </c>
      <c r="P26" s="29">
        <v>1264.5999999999999</v>
      </c>
      <c r="Q26" s="29"/>
      <c r="R26" s="29">
        <f t="shared" ref="R26:R27" si="11">T26*0.19</f>
        <v>229.15519999999998</v>
      </c>
      <c r="S26" s="29">
        <f t="shared" ref="S26:S28" si="12">T26-R26</f>
        <v>976.9248</v>
      </c>
      <c r="T26" s="29">
        <v>1206.08</v>
      </c>
      <c r="U26" s="29"/>
      <c r="V26" s="29" t="s">
        <v>16</v>
      </c>
      <c r="W26" s="29" t="s">
        <v>16</v>
      </c>
      <c r="X26" s="29" t="s">
        <v>16</v>
      </c>
      <c r="Y26" s="29"/>
      <c r="Z26" s="29">
        <f>AB26*0.19+0.01</f>
        <v>224.21759999999998</v>
      </c>
      <c r="AA26" s="29">
        <f t="shared" ref="AA26:AA28" si="13">AB26-Z26</f>
        <v>955.82240000000002</v>
      </c>
      <c r="AB26" s="29">
        <v>1180.04</v>
      </c>
    </row>
    <row r="27" spans="1:28" x14ac:dyDescent="0.25">
      <c r="B27" s="2" t="s">
        <v>13</v>
      </c>
      <c r="F27" s="29">
        <f>H27*0.19</f>
        <v>112.556</v>
      </c>
      <c r="G27" s="29">
        <f t="shared" si="7"/>
        <v>479.84399999999999</v>
      </c>
      <c r="H27" s="29">
        <v>592.4</v>
      </c>
      <c r="I27" s="29"/>
      <c r="J27" s="29">
        <f t="shared" si="8"/>
        <v>110.43940000000001</v>
      </c>
      <c r="K27" s="29">
        <f t="shared" si="9"/>
        <v>470.82060000000001</v>
      </c>
      <c r="L27" s="29">
        <v>581.26</v>
      </c>
      <c r="M27" s="29"/>
      <c r="N27" s="29">
        <f>P27*0.19</f>
        <v>112.556</v>
      </c>
      <c r="O27" s="29">
        <f t="shared" si="10"/>
        <v>479.84399999999999</v>
      </c>
      <c r="P27" s="29">
        <v>592.4</v>
      </c>
      <c r="Q27" s="29"/>
      <c r="R27" s="29">
        <f t="shared" si="11"/>
        <v>107.85919999999999</v>
      </c>
      <c r="S27" s="29">
        <f t="shared" si="12"/>
        <v>459.82079999999996</v>
      </c>
      <c r="T27" s="29">
        <v>567.67999999999995</v>
      </c>
      <c r="U27" s="29"/>
      <c r="V27" s="29" t="s">
        <v>16</v>
      </c>
      <c r="W27" s="29" t="s">
        <v>16</v>
      </c>
      <c r="X27" s="29" t="s">
        <v>16</v>
      </c>
      <c r="Y27" s="29"/>
      <c r="Z27" s="29">
        <f t="shared" ref="Z27:Z28" si="14">AB27*0.19</f>
        <v>106.5444</v>
      </c>
      <c r="AA27" s="29">
        <f t="shared" si="13"/>
        <v>454.21559999999999</v>
      </c>
      <c r="AB27" s="29">
        <v>560.76</v>
      </c>
    </row>
    <row r="28" spans="1:28" x14ac:dyDescent="0.25">
      <c r="B28" s="2" t="s">
        <v>14</v>
      </c>
      <c r="F28" s="29">
        <f>H28*0.19+0.01</f>
        <v>316.56139999999999</v>
      </c>
      <c r="G28" s="29">
        <f t="shared" si="7"/>
        <v>1349.4985999999999</v>
      </c>
      <c r="H28" s="29">
        <v>1666.06</v>
      </c>
      <c r="I28" s="29"/>
      <c r="J28" s="29">
        <f>L28*0.19+0.01</f>
        <v>276.7602</v>
      </c>
      <c r="K28" s="29">
        <f t="shared" si="9"/>
        <v>1179.8198000000002</v>
      </c>
      <c r="L28" s="29">
        <v>1456.5800000000002</v>
      </c>
      <c r="M28" s="29"/>
      <c r="N28" s="29">
        <f>P28*0.19</f>
        <v>320.14240000000001</v>
      </c>
      <c r="O28" s="29">
        <f t="shared" si="10"/>
        <v>1364.8176000000001</v>
      </c>
      <c r="P28" s="29">
        <v>1684.96</v>
      </c>
      <c r="Q28" s="29"/>
      <c r="R28" s="29">
        <f>T28*0.19</f>
        <v>305.01839999999999</v>
      </c>
      <c r="S28" s="29">
        <f t="shared" si="12"/>
        <v>1300.3416</v>
      </c>
      <c r="T28" s="29">
        <v>1605.36</v>
      </c>
      <c r="U28" s="29"/>
      <c r="V28" s="29" t="s">
        <v>16</v>
      </c>
      <c r="W28" s="29" t="s">
        <v>16</v>
      </c>
      <c r="X28" s="29" t="s">
        <v>16</v>
      </c>
      <c r="Y28" s="29"/>
      <c r="Z28" s="29">
        <f t="shared" si="14"/>
        <v>297.79839999999996</v>
      </c>
      <c r="AA28" s="29">
        <f t="shared" si="13"/>
        <v>1269.5616</v>
      </c>
      <c r="AB28" s="29">
        <v>1567.36</v>
      </c>
    </row>
    <row r="29" spans="1:28" x14ac:dyDescent="0.25"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</row>
    <row r="30" spans="1:28" x14ac:dyDescent="0.25">
      <c r="A30" s="10" t="s">
        <v>18</v>
      </c>
      <c r="B30" s="10"/>
      <c r="C30" s="10"/>
      <c r="D30" s="10"/>
      <c r="E30" s="11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x14ac:dyDescent="0.25">
      <c r="A31" s="11"/>
      <c r="B31" s="11"/>
      <c r="C31" s="11"/>
      <c r="D31" s="11"/>
      <c r="E31" s="11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x14ac:dyDescent="0.25">
      <c r="A32" s="11"/>
      <c r="B32" s="11" t="s">
        <v>12</v>
      </c>
      <c r="C32" s="11"/>
      <c r="D32" s="11"/>
      <c r="E32" s="11"/>
      <c r="F32" s="28">
        <f t="shared" ref="F32" si="15">H32*0.19</f>
        <v>114.98420000000002</v>
      </c>
      <c r="G32" s="28">
        <f>H32-F32</f>
        <v>490.19580000000008</v>
      </c>
      <c r="H32" s="28">
        <v>605.18000000000006</v>
      </c>
      <c r="I32" s="28"/>
      <c r="J32" s="28">
        <f t="shared" ref="J32" si="16">L32*0.19</f>
        <v>99.423199999999994</v>
      </c>
      <c r="K32" s="28">
        <f>L32-J32</f>
        <v>423.85679999999996</v>
      </c>
      <c r="L32" s="28">
        <v>523.28</v>
      </c>
      <c r="M32" s="28"/>
      <c r="N32" s="28">
        <f t="shared" ref="N32" si="17">P32*0.19</f>
        <v>116.8956</v>
      </c>
      <c r="O32" s="28">
        <f t="shared" ref="O32:O33" si="18">P32-N32</f>
        <v>498.34440000000001</v>
      </c>
      <c r="P32" s="28">
        <v>615.24</v>
      </c>
      <c r="Q32" s="28"/>
      <c r="R32" s="28">
        <f t="shared" ref="R32:R33" si="19">T32*0.19</f>
        <v>112.39639999999999</v>
      </c>
      <c r="S32" s="28">
        <f>T32-R32</f>
        <v>479.16359999999997</v>
      </c>
      <c r="T32" s="28">
        <v>591.55999999999995</v>
      </c>
      <c r="U32" s="28"/>
      <c r="V32" s="28" t="s">
        <v>16</v>
      </c>
      <c r="W32" s="28" t="s">
        <v>16</v>
      </c>
      <c r="X32" s="28" t="s">
        <v>16</v>
      </c>
      <c r="Y32" s="28"/>
      <c r="Z32" s="28">
        <f>AB32*0.19+0.01</f>
        <v>110.52160000000001</v>
      </c>
      <c r="AA32" s="28">
        <f t="shared" ref="AA32:AA33" si="20">AB32-Z32</f>
        <v>471.11839999999995</v>
      </c>
      <c r="AB32" s="28">
        <v>581.64</v>
      </c>
    </row>
    <row r="33" spans="1:28" x14ac:dyDescent="0.25">
      <c r="A33" s="11"/>
      <c r="B33" s="11" t="s">
        <v>14</v>
      </c>
      <c r="C33" s="11"/>
      <c r="D33" s="11"/>
      <c r="E33" s="11"/>
      <c r="F33" s="28">
        <f>H33*0.19+0.01</f>
        <v>144.74439999999998</v>
      </c>
      <c r="G33" s="28">
        <f>H33-F33</f>
        <v>617.01559999999995</v>
      </c>
      <c r="H33" s="28">
        <v>761.76</v>
      </c>
      <c r="I33" s="28"/>
      <c r="J33" s="28">
        <f>L33*0.19+0.01</f>
        <v>133.84219999999999</v>
      </c>
      <c r="K33" s="28">
        <f>L33-J33</f>
        <v>570.53780000000006</v>
      </c>
      <c r="L33" s="28">
        <v>704.38</v>
      </c>
      <c r="M33" s="28"/>
      <c r="N33" s="28">
        <f>P33*0.19+0.01</f>
        <v>144.74439999999998</v>
      </c>
      <c r="O33" s="28">
        <f t="shared" si="18"/>
        <v>617.01559999999995</v>
      </c>
      <c r="P33" s="28">
        <v>761.76</v>
      </c>
      <c r="Q33" s="28"/>
      <c r="R33" s="28">
        <f t="shared" si="19"/>
        <v>139.15600000000001</v>
      </c>
      <c r="S33" s="28">
        <f>T33-R33</f>
        <v>593.24399999999991</v>
      </c>
      <c r="T33" s="28">
        <v>732.4</v>
      </c>
      <c r="U33" s="28"/>
      <c r="V33" s="28" t="s">
        <v>16</v>
      </c>
      <c r="W33" s="28" t="s">
        <v>16</v>
      </c>
      <c r="X33" s="28" t="s">
        <v>16</v>
      </c>
      <c r="Y33" s="28"/>
      <c r="Z33" s="28">
        <f t="shared" ref="Z33" si="21">AB33*0.19</f>
        <v>136.16159999999999</v>
      </c>
      <c r="AA33" s="28">
        <f t="shared" si="20"/>
        <v>580.47839999999997</v>
      </c>
      <c r="AB33" s="28">
        <v>716.64</v>
      </c>
    </row>
    <row r="34" spans="1:28" x14ac:dyDescent="0.25"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</row>
    <row r="35" spans="1:28" x14ac:dyDescent="0.25">
      <c r="A35" s="14" t="s">
        <v>19</v>
      </c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</row>
    <row r="36" spans="1:28" x14ac:dyDescent="0.25"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</row>
    <row r="37" spans="1:28" x14ac:dyDescent="0.25">
      <c r="B37" s="2" t="s">
        <v>11</v>
      </c>
      <c r="F37" s="31" t="s">
        <v>16</v>
      </c>
      <c r="G37" s="31" t="s">
        <v>16</v>
      </c>
      <c r="H37" s="31" t="s">
        <v>16</v>
      </c>
      <c r="I37" s="29"/>
      <c r="J37" s="31" t="s">
        <v>16</v>
      </c>
      <c r="K37" s="31" t="s">
        <v>16</v>
      </c>
      <c r="L37" s="31" t="s">
        <v>16</v>
      </c>
      <c r="M37" s="29"/>
      <c r="N37" s="31" t="s">
        <v>16</v>
      </c>
      <c r="O37" s="31" t="s">
        <v>16</v>
      </c>
      <c r="P37" s="31" t="s">
        <v>16</v>
      </c>
      <c r="Q37" s="27"/>
      <c r="R37" s="31" t="s">
        <v>16</v>
      </c>
      <c r="S37" s="31" t="s">
        <v>16</v>
      </c>
      <c r="T37" s="31" t="s">
        <v>16</v>
      </c>
      <c r="U37" s="29"/>
      <c r="V37" s="31" t="s">
        <v>16</v>
      </c>
      <c r="W37" s="31" t="s">
        <v>16</v>
      </c>
      <c r="X37" s="31" t="s">
        <v>16</v>
      </c>
      <c r="Y37" s="29"/>
      <c r="Z37" s="31" t="s">
        <v>16</v>
      </c>
      <c r="AA37" s="31" t="s">
        <v>16</v>
      </c>
      <c r="AB37" s="31" t="s">
        <v>16</v>
      </c>
    </row>
    <row r="38" spans="1:28" x14ac:dyDescent="0.25">
      <c r="B38" s="2" t="s">
        <v>12</v>
      </c>
      <c r="F38" s="31" t="s">
        <v>16</v>
      </c>
      <c r="G38" s="31" t="s">
        <v>16</v>
      </c>
      <c r="H38" s="31" t="s">
        <v>16</v>
      </c>
      <c r="I38" s="29"/>
      <c r="J38" s="31" t="s">
        <v>16</v>
      </c>
      <c r="K38" s="31" t="s">
        <v>16</v>
      </c>
      <c r="L38" s="31" t="s">
        <v>16</v>
      </c>
      <c r="M38" s="29"/>
      <c r="N38" s="31" t="s">
        <v>16</v>
      </c>
      <c r="O38" s="31" t="s">
        <v>16</v>
      </c>
      <c r="P38" s="31" t="s">
        <v>16</v>
      </c>
      <c r="Q38" s="27"/>
      <c r="R38" s="31" t="s">
        <v>16</v>
      </c>
      <c r="S38" s="31" t="s">
        <v>16</v>
      </c>
      <c r="T38" s="31" t="s">
        <v>16</v>
      </c>
      <c r="U38" s="29"/>
      <c r="V38" s="31" t="s">
        <v>16</v>
      </c>
      <c r="W38" s="31" t="s">
        <v>16</v>
      </c>
      <c r="X38" s="31" t="s">
        <v>16</v>
      </c>
      <c r="Y38" s="29"/>
      <c r="Z38" s="31" t="s">
        <v>16</v>
      </c>
      <c r="AA38" s="31" t="s">
        <v>16</v>
      </c>
      <c r="AB38" s="31" t="s">
        <v>16</v>
      </c>
    </row>
    <row r="39" spans="1:28" x14ac:dyDescent="0.25">
      <c r="B39" s="2" t="s">
        <v>13</v>
      </c>
      <c r="F39" s="31" t="s">
        <v>16</v>
      </c>
      <c r="G39" s="31" t="s">
        <v>16</v>
      </c>
      <c r="H39" s="31" t="s">
        <v>16</v>
      </c>
      <c r="I39" s="29"/>
      <c r="J39" s="31" t="s">
        <v>16</v>
      </c>
      <c r="K39" s="31" t="s">
        <v>16</v>
      </c>
      <c r="L39" s="31" t="s">
        <v>16</v>
      </c>
      <c r="M39" s="29"/>
      <c r="N39" s="31" t="s">
        <v>16</v>
      </c>
      <c r="O39" s="31" t="s">
        <v>16</v>
      </c>
      <c r="P39" s="31" t="s">
        <v>16</v>
      </c>
      <c r="Q39" s="27"/>
      <c r="R39" s="31" t="s">
        <v>16</v>
      </c>
      <c r="S39" s="31" t="s">
        <v>16</v>
      </c>
      <c r="T39" s="31" t="s">
        <v>16</v>
      </c>
      <c r="U39" s="29"/>
      <c r="V39" s="31" t="s">
        <v>16</v>
      </c>
      <c r="W39" s="31" t="s">
        <v>16</v>
      </c>
      <c r="X39" s="31" t="s">
        <v>16</v>
      </c>
      <c r="Y39" s="29"/>
      <c r="Z39" s="31" t="s">
        <v>16</v>
      </c>
      <c r="AA39" s="31" t="s">
        <v>16</v>
      </c>
      <c r="AB39" s="31" t="s">
        <v>16</v>
      </c>
    </row>
    <row r="40" spans="1:28" x14ac:dyDescent="0.25">
      <c r="B40" s="2" t="s">
        <v>14</v>
      </c>
      <c r="F40" s="31" t="s">
        <v>16</v>
      </c>
      <c r="G40" s="31" t="s">
        <v>16</v>
      </c>
      <c r="H40" s="31" t="s">
        <v>16</v>
      </c>
      <c r="I40" s="29"/>
      <c r="J40" s="31" t="s">
        <v>16</v>
      </c>
      <c r="K40" s="31" t="s">
        <v>16</v>
      </c>
      <c r="L40" s="31" t="s">
        <v>16</v>
      </c>
      <c r="M40" s="29"/>
      <c r="N40" s="31" t="s">
        <v>16</v>
      </c>
      <c r="O40" s="31" t="s">
        <v>16</v>
      </c>
      <c r="P40" s="31" t="s">
        <v>16</v>
      </c>
      <c r="Q40" s="27"/>
      <c r="R40" s="31" t="s">
        <v>16</v>
      </c>
      <c r="S40" s="31" t="s">
        <v>16</v>
      </c>
      <c r="T40" s="31" t="s">
        <v>16</v>
      </c>
      <c r="U40" s="29"/>
      <c r="V40" s="31" t="s">
        <v>16</v>
      </c>
      <c r="W40" s="31" t="s">
        <v>16</v>
      </c>
      <c r="X40" s="31" t="s">
        <v>16</v>
      </c>
      <c r="Y40" s="29"/>
      <c r="Z40" s="31" t="s">
        <v>16</v>
      </c>
      <c r="AA40" s="31" t="s">
        <v>16</v>
      </c>
      <c r="AB40" s="31" t="s">
        <v>16</v>
      </c>
    </row>
    <row r="41" spans="1:28" x14ac:dyDescent="0.25">
      <c r="F41" s="29"/>
      <c r="G41" s="29"/>
      <c r="H41" s="29"/>
      <c r="I41" s="29"/>
      <c r="J41" s="29"/>
      <c r="K41" s="29"/>
      <c r="L41" s="29"/>
      <c r="M41" s="29"/>
      <c r="N41" s="27"/>
      <c r="O41" s="27"/>
      <c r="P41" s="27"/>
      <c r="Q41" s="27"/>
      <c r="R41" s="29"/>
      <c r="S41" s="29"/>
      <c r="T41" s="29"/>
      <c r="U41" s="29"/>
      <c r="V41" s="29"/>
      <c r="W41" s="29"/>
      <c r="X41" s="29"/>
      <c r="Y41" s="29"/>
      <c r="Z41" s="27"/>
      <c r="AA41" s="27"/>
      <c r="AB41" s="27"/>
    </row>
    <row r="42" spans="1:28" x14ac:dyDescent="0.25">
      <c r="F42" s="29"/>
      <c r="G42" s="29"/>
      <c r="H42" s="29"/>
      <c r="I42" s="29"/>
      <c r="J42" s="29"/>
      <c r="K42" s="29"/>
      <c r="L42" s="29"/>
      <c r="M42" s="29"/>
      <c r="N42" s="27"/>
      <c r="O42" s="27"/>
      <c r="P42" s="27"/>
      <c r="Q42" s="27"/>
      <c r="R42" s="29"/>
      <c r="S42" s="29"/>
      <c r="T42" s="29"/>
      <c r="U42" s="29"/>
      <c r="V42" s="29"/>
      <c r="W42" s="29"/>
      <c r="X42" s="29"/>
      <c r="Y42" s="29"/>
      <c r="Z42" s="27"/>
      <c r="AA42" s="27"/>
      <c r="AB42" s="27"/>
    </row>
    <row r="43" spans="1:28" x14ac:dyDescent="0.25">
      <c r="A43" s="10" t="s">
        <v>20</v>
      </c>
      <c r="B43" s="10"/>
      <c r="C43" s="10"/>
      <c r="D43" s="11"/>
      <c r="E43" s="11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x14ac:dyDescent="0.25">
      <c r="A44" s="11"/>
      <c r="B44" s="11"/>
      <c r="C44" s="11"/>
      <c r="D44" s="11"/>
      <c r="E44" s="11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x14ac:dyDescent="0.25">
      <c r="A45" s="11"/>
      <c r="B45" s="11" t="s">
        <v>11</v>
      </c>
      <c r="C45" s="11"/>
      <c r="D45" s="11"/>
      <c r="E45" s="11"/>
      <c r="F45" s="28" t="s">
        <v>16</v>
      </c>
      <c r="G45" s="28" t="s">
        <v>16</v>
      </c>
      <c r="H45" s="28" t="s">
        <v>16</v>
      </c>
      <c r="I45" s="28"/>
      <c r="J45" s="28" t="s">
        <v>16</v>
      </c>
      <c r="K45" s="28" t="s">
        <v>16</v>
      </c>
      <c r="L45" s="28" t="s">
        <v>16</v>
      </c>
      <c r="M45" s="28"/>
      <c r="N45" s="28" t="s">
        <v>16</v>
      </c>
      <c r="O45" s="28" t="s">
        <v>16</v>
      </c>
      <c r="P45" s="28" t="s">
        <v>16</v>
      </c>
      <c r="Q45" s="28"/>
      <c r="R45" s="28" t="s">
        <v>16</v>
      </c>
      <c r="S45" s="28" t="s">
        <v>16</v>
      </c>
      <c r="T45" s="28" t="s">
        <v>16</v>
      </c>
      <c r="U45" s="28"/>
      <c r="V45" s="28" t="s">
        <v>16</v>
      </c>
      <c r="W45" s="28" t="s">
        <v>16</v>
      </c>
      <c r="X45" s="28" t="s">
        <v>16</v>
      </c>
      <c r="Y45" s="28"/>
      <c r="Z45" s="28" t="s">
        <v>16</v>
      </c>
      <c r="AA45" s="28" t="s">
        <v>16</v>
      </c>
      <c r="AB45" s="28" t="s">
        <v>16</v>
      </c>
    </row>
    <row r="46" spans="1:28" x14ac:dyDescent="0.25">
      <c r="A46" s="11"/>
      <c r="B46" s="11" t="s">
        <v>12</v>
      </c>
      <c r="C46" s="11"/>
      <c r="D46" s="11"/>
      <c r="E46" s="11"/>
      <c r="F46" s="28" t="s">
        <v>16</v>
      </c>
      <c r="G46" s="28" t="s">
        <v>16</v>
      </c>
      <c r="H46" s="28" t="s">
        <v>16</v>
      </c>
      <c r="I46" s="28"/>
      <c r="J46" s="28" t="s">
        <v>16</v>
      </c>
      <c r="K46" s="28" t="s">
        <v>16</v>
      </c>
      <c r="L46" s="28" t="s">
        <v>16</v>
      </c>
      <c r="M46" s="28"/>
      <c r="N46" s="28" t="s">
        <v>16</v>
      </c>
      <c r="O46" s="28" t="s">
        <v>16</v>
      </c>
      <c r="P46" s="28" t="s">
        <v>16</v>
      </c>
      <c r="Q46" s="28"/>
      <c r="R46" s="28" t="s">
        <v>16</v>
      </c>
      <c r="S46" s="28" t="s">
        <v>16</v>
      </c>
      <c r="T46" s="28" t="s">
        <v>16</v>
      </c>
      <c r="U46" s="28"/>
      <c r="V46" s="28" t="s">
        <v>16</v>
      </c>
      <c r="W46" s="28" t="s">
        <v>16</v>
      </c>
      <c r="X46" s="28" t="s">
        <v>16</v>
      </c>
      <c r="Y46" s="28"/>
      <c r="Z46" s="28" t="s">
        <v>16</v>
      </c>
      <c r="AA46" s="28" t="s">
        <v>16</v>
      </c>
      <c r="AB46" s="28" t="s">
        <v>16</v>
      </c>
    </row>
    <row r="47" spans="1:28" x14ac:dyDescent="0.25">
      <c r="A47" s="11"/>
      <c r="B47" s="11" t="s">
        <v>13</v>
      </c>
      <c r="C47" s="11"/>
      <c r="D47" s="11"/>
      <c r="E47" s="11"/>
      <c r="F47" s="28" t="s">
        <v>16</v>
      </c>
      <c r="G47" s="28" t="s">
        <v>16</v>
      </c>
      <c r="H47" s="28" t="s">
        <v>16</v>
      </c>
      <c r="I47" s="28"/>
      <c r="J47" s="28" t="s">
        <v>16</v>
      </c>
      <c r="K47" s="28" t="s">
        <v>16</v>
      </c>
      <c r="L47" s="28" t="s">
        <v>16</v>
      </c>
      <c r="M47" s="28"/>
      <c r="N47" s="28" t="s">
        <v>16</v>
      </c>
      <c r="O47" s="28" t="s">
        <v>16</v>
      </c>
      <c r="P47" s="28" t="s">
        <v>16</v>
      </c>
      <c r="Q47" s="28"/>
      <c r="R47" s="28" t="s">
        <v>16</v>
      </c>
      <c r="S47" s="28" t="s">
        <v>16</v>
      </c>
      <c r="T47" s="28" t="s">
        <v>16</v>
      </c>
      <c r="U47" s="28"/>
      <c r="V47" s="28" t="s">
        <v>16</v>
      </c>
      <c r="W47" s="28" t="s">
        <v>16</v>
      </c>
      <c r="X47" s="28" t="s">
        <v>16</v>
      </c>
      <c r="Y47" s="28"/>
      <c r="Z47" s="28" t="s">
        <v>16</v>
      </c>
      <c r="AA47" s="28" t="s">
        <v>16</v>
      </c>
      <c r="AB47" s="28" t="s">
        <v>16</v>
      </c>
    </row>
    <row r="48" spans="1:28" x14ac:dyDescent="0.25">
      <c r="A48" s="11"/>
      <c r="B48" s="11" t="s">
        <v>14</v>
      </c>
      <c r="C48" s="11"/>
      <c r="D48" s="11"/>
      <c r="E48" s="11"/>
      <c r="F48" s="28" t="s">
        <v>16</v>
      </c>
      <c r="G48" s="28" t="s">
        <v>16</v>
      </c>
      <c r="H48" s="28" t="s">
        <v>16</v>
      </c>
      <c r="I48" s="28"/>
      <c r="J48" s="28" t="s">
        <v>16</v>
      </c>
      <c r="K48" s="28" t="s">
        <v>16</v>
      </c>
      <c r="L48" s="28" t="s">
        <v>16</v>
      </c>
      <c r="M48" s="28"/>
      <c r="N48" s="28" t="s">
        <v>16</v>
      </c>
      <c r="O48" s="28" t="s">
        <v>16</v>
      </c>
      <c r="P48" s="28" t="s">
        <v>16</v>
      </c>
      <c r="Q48" s="28"/>
      <c r="R48" s="28" t="s">
        <v>16</v>
      </c>
      <c r="S48" s="28" t="s">
        <v>16</v>
      </c>
      <c r="T48" s="28" t="s">
        <v>16</v>
      </c>
      <c r="U48" s="28"/>
      <c r="V48" s="28" t="s">
        <v>16</v>
      </c>
      <c r="W48" s="28" t="s">
        <v>16</v>
      </c>
      <c r="X48" s="28" t="s">
        <v>16</v>
      </c>
      <c r="Y48" s="28"/>
      <c r="Z48" s="28" t="s">
        <v>16</v>
      </c>
      <c r="AA48" s="28" t="s">
        <v>16</v>
      </c>
      <c r="AB48" s="28" t="s">
        <v>16</v>
      </c>
    </row>
    <row r="49" spans="1:17" x14ac:dyDescent="0.25">
      <c r="F49" s="9"/>
      <c r="G49" s="9"/>
      <c r="H49" s="9"/>
      <c r="I49" s="9"/>
      <c r="J49" s="9"/>
      <c r="K49" s="9"/>
      <c r="L49" s="9"/>
      <c r="M49" s="9"/>
      <c r="N49" s="8"/>
      <c r="O49" s="8"/>
      <c r="P49" s="8"/>
      <c r="Q49" s="9"/>
    </row>
    <row r="50" spans="1:17" x14ac:dyDescent="0.25">
      <c r="A50" s="15"/>
      <c r="B50" s="15"/>
      <c r="C50" s="15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/>
      <c r="P50" s="16"/>
    </row>
    <row r="51" spans="1:17" s="21" customFormat="1" ht="12.75" x14ac:dyDescent="0.2">
      <c r="A51" s="21" t="s">
        <v>21</v>
      </c>
    </row>
    <row r="52" spans="1:17" s="21" customFormat="1" ht="12.75" x14ac:dyDescent="0.2">
      <c r="A52" s="21" t="s">
        <v>22</v>
      </c>
    </row>
    <row r="53" spans="1:17" s="21" customFormat="1" ht="12.75" x14ac:dyDescent="0.2">
      <c r="A53" s="21" t="s">
        <v>23</v>
      </c>
    </row>
    <row r="54" spans="1:17" s="21" customFormat="1" ht="12.75" x14ac:dyDescent="0.2">
      <c r="A54" s="21" t="s">
        <v>32</v>
      </c>
    </row>
    <row r="55" spans="1:17" x14ac:dyDescent="0.25">
      <c r="A55" s="18"/>
    </row>
    <row r="56" spans="1:17" x14ac:dyDescent="0.25">
      <c r="A56" s="19"/>
      <c r="B56" s="49"/>
      <c r="C56" s="49"/>
      <c r="D56" s="49"/>
      <c r="E56" s="49"/>
      <c r="F56" s="49"/>
      <c r="G56" s="49"/>
      <c r="H56" s="49"/>
      <c r="I56" s="49"/>
      <c r="J56" s="49"/>
    </row>
    <row r="57" spans="1:17" x14ac:dyDescent="0.25">
      <c r="A57" s="20"/>
      <c r="B57" s="43"/>
      <c r="C57" s="43"/>
      <c r="D57" s="43"/>
      <c r="E57" s="43"/>
      <c r="F57" s="43"/>
      <c r="G57" s="43"/>
      <c r="H57" s="43"/>
      <c r="I57" s="43"/>
      <c r="J57" s="43"/>
    </row>
  </sheetData>
  <mergeCells count="23">
    <mergeCell ref="B57:J57"/>
    <mergeCell ref="V5:X5"/>
    <mergeCell ref="Z5:AB5"/>
    <mergeCell ref="F6:H6"/>
    <mergeCell ref="J6:L6"/>
    <mergeCell ref="R6:T6"/>
    <mergeCell ref="V6:X6"/>
    <mergeCell ref="Z6:AB6"/>
    <mergeCell ref="A16:E16"/>
    <mergeCell ref="A23:E23"/>
    <mergeCell ref="F5:H5"/>
    <mergeCell ref="J5:L5"/>
    <mergeCell ref="N5:P5"/>
    <mergeCell ref="R5:T5"/>
    <mergeCell ref="B56:J56"/>
    <mergeCell ref="A1:AB1"/>
    <mergeCell ref="R4:T4"/>
    <mergeCell ref="V4:X4"/>
    <mergeCell ref="Z4:AB4"/>
    <mergeCell ref="Z3:AB3"/>
    <mergeCell ref="F4:H4"/>
    <mergeCell ref="J4:L4"/>
    <mergeCell ref="N4:P4"/>
  </mergeCells>
  <pageMargins left="0.5" right="0.25" top="0.5" bottom="0.5" header="0.3" footer="0.3"/>
  <pageSetup paperSize="5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7"/>
  <sheetViews>
    <sheetView zoomScaleNormal="100" workbookViewId="0">
      <selection sqref="A1:AB1"/>
    </sheetView>
  </sheetViews>
  <sheetFormatPr defaultRowHeight="15" x14ac:dyDescent="0.25"/>
  <cols>
    <col min="1" max="3" width="9.140625" style="2"/>
    <col min="4" max="5" width="2.140625" style="2" customWidth="1"/>
    <col min="6" max="8" width="10.7109375" style="2" customWidth="1"/>
    <col min="9" max="9" width="4.140625" style="2" customWidth="1"/>
    <col min="10" max="12" width="10.7109375" style="2" customWidth="1"/>
    <col min="13" max="13" width="4.5703125" style="2" customWidth="1"/>
    <col min="14" max="16" width="10.7109375" style="2" customWidth="1"/>
    <col min="17" max="17" width="3.7109375" style="2" customWidth="1"/>
    <col min="18" max="20" width="10.7109375" style="2" customWidth="1"/>
    <col min="21" max="21" width="3.5703125" style="2" customWidth="1"/>
    <col min="22" max="24" width="10.7109375" style="2" customWidth="1"/>
    <col min="25" max="25" width="4.7109375" style="2" customWidth="1"/>
    <col min="26" max="28" width="10.7109375" style="2" customWidth="1"/>
    <col min="29" max="16384" width="9.140625" style="2"/>
  </cols>
  <sheetData>
    <row r="1" spans="1:40" s="24" customFormat="1" ht="15.75" x14ac:dyDescent="0.25">
      <c r="A1" s="39" t="s">
        <v>35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40" s="24" customFormat="1" ht="15.75" x14ac:dyDescent="0.25">
      <c r="A2" s="30" t="s">
        <v>33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40" x14ac:dyDescent="0.25">
      <c r="A3" s="3"/>
      <c r="Z3" s="41" t="s">
        <v>31</v>
      </c>
      <c r="AA3" s="41"/>
      <c r="AB3" s="41"/>
    </row>
    <row r="4" spans="1:40" ht="17.25" customHeight="1" x14ac:dyDescent="0.25">
      <c r="A4" s="1"/>
      <c r="B4" s="1"/>
      <c r="C4" s="1"/>
      <c r="D4" s="1"/>
      <c r="E4" s="1"/>
      <c r="F4" s="42" t="s">
        <v>0</v>
      </c>
      <c r="G4" s="42"/>
      <c r="H4" s="42"/>
      <c r="I4" s="4"/>
      <c r="J4" s="42" t="s">
        <v>30</v>
      </c>
      <c r="K4" s="42"/>
      <c r="L4" s="42"/>
      <c r="M4" s="4"/>
      <c r="N4" s="40" t="s">
        <v>24</v>
      </c>
      <c r="O4" s="40"/>
      <c r="P4" s="40"/>
      <c r="Q4" s="1"/>
      <c r="R4" s="40" t="s">
        <v>26</v>
      </c>
      <c r="S4" s="40"/>
      <c r="T4" s="40"/>
      <c r="U4" s="1"/>
      <c r="V4" s="40" t="s">
        <v>27</v>
      </c>
      <c r="W4" s="40"/>
      <c r="X4" s="40"/>
      <c r="Y4" s="1"/>
      <c r="Z4" s="40" t="s">
        <v>28</v>
      </c>
      <c r="AA4" s="40"/>
      <c r="AB4" s="40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s="26" customFormat="1" ht="12.75" x14ac:dyDescent="0.2">
      <c r="A5" s="25"/>
      <c r="B5" s="25"/>
      <c r="C5" s="25"/>
      <c r="D5" s="25"/>
      <c r="E5" s="25"/>
      <c r="F5" s="44" t="s">
        <v>1</v>
      </c>
      <c r="G5" s="44"/>
      <c r="H5" s="44"/>
      <c r="I5" s="22"/>
      <c r="J5" s="44" t="s">
        <v>1</v>
      </c>
      <c r="K5" s="44"/>
      <c r="L5" s="44"/>
      <c r="M5" s="22"/>
      <c r="N5" s="44" t="s">
        <v>25</v>
      </c>
      <c r="O5" s="44"/>
      <c r="P5" s="44"/>
      <c r="Q5" s="25"/>
      <c r="R5" s="44" t="s">
        <v>25</v>
      </c>
      <c r="S5" s="44"/>
      <c r="T5" s="44"/>
      <c r="U5" s="25"/>
      <c r="V5" s="44" t="s">
        <v>25</v>
      </c>
      <c r="W5" s="44"/>
      <c r="X5" s="44"/>
      <c r="Y5" s="25"/>
      <c r="Z5" s="44" t="s">
        <v>29</v>
      </c>
      <c r="AA5" s="44"/>
      <c r="AB5" s="44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</row>
    <row r="6" spans="1:40" ht="17.25" customHeight="1" x14ac:dyDescent="0.25">
      <c r="A6" s="1"/>
      <c r="B6" s="1"/>
      <c r="C6" s="1"/>
      <c r="D6" s="1"/>
      <c r="E6" s="1"/>
      <c r="F6" s="45" t="s">
        <v>2</v>
      </c>
      <c r="G6" s="45"/>
      <c r="H6" s="45"/>
      <c r="I6" s="12"/>
      <c r="J6" s="45" t="s">
        <v>3</v>
      </c>
      <c r="K6" s="45"/>
      <c r="L6" s="45"/>
      <c r="M6" s="12"/>
      <c r="N6" s="12"/>
      <c r="O6" s="12"/>
      <c r="P6" s="12"/>
      <c r="Q6" s="6"/>
      <c r="R6" s="46"/>
      <c r="S6" s="46"/>
      <c r="T6" s="46"/>
      <c r="U6" s="6"/>
      <c r="V6" s="46"/>
      <c r="W6" s="46"/>
      <c r="X6" s="46"/>
      <c r="Y6" s="6"/>
      <c r="Z6" s="46"/>
      <c r="AA6" s="46"/>
      <c r="AB6" s="46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12.75" customHeight="1" x14ac:dyDescent="0.25">
      <c r="A7" s="1"/>
      <c r="B7" s="1"/>
      <c r="C7" s="1"/>
      <c r="D7" s="1"/>
      <c r="E7" s="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6"/>
      <c r="R7" s="13"/>
      <c r="S7" s="13"/>
      <c r="T7" s="13"/>
      <c r="U7" s="6"/>
      <c r="V7" s="13"/>
      <c r="W7" s="13"/>
      <c r="X7" s="13"/>
      <c r="Y7" s="6"/>
      <c r="Z7" s="13"/>
      <c r="AA7" s="13"/>
      <c r="AB7" s="13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0" x14ac:dyDescent="0.25">
      <c r="A8" s="1"/>
      <c r="B8" s="1"/>
      <c r="C8" s="1"/>
      <c r="D8" s="1"/>
      <c r="E8" s="1"/>
      <c r="F8" s="12" t="s">
        <v>4</v>
      </c>
      <c r="G8" s="12" t="s">
        <v>5</v>
      </c>
      <c r="H8" s="12"/>
      <c r="I8" s="12"/>
      <c r="J8" s="12" t="s">
        <v>4</v>
      </c>
      <c r="K8" s="12" t="s">
        <v>5</v>
      </c>
      <c r="L8" s="12"/>
      <c r="M8" s="12"/>
      <c r="N8" s="12" t="s">
        <v>4</v>
      </c>
      <c r="O8" s="12" t="s">
        <v>5</v>
      </c>
      <c r="P8" s="12"/>
      <c r="Q8" s="6"/>
      <c r="R8" s="12" t="s">
        <v>4</v>
      </c>
      <c r="S8" s="12" t="s">
        <v>5</v>
      </c>
      <c r="T8" s="12"/>
      <c r="U8" s="12"/>
      <c r="V8" s="12" t="s">
        <v>4</v>
      </c>
      <c r="W8" s="12" t="s">
        <v>5</v>
      </c>
      <c r="X8" s="12"/>
      <c r="Y8" s="12"/>
      <c r="Z8" s="12" t="s">
        <v>4</v>
      </c>
      <c r="AA8" s="12" t="s">
        <v>5</v>
      </c>
      <c r="AB8" s="12"/>
    </row>
    <row r="9" spans="1:40" x14ac:dyDescent="0.25">
      <c r="A9" s="1"/>
      <c r="B9" s="1"/>
      <c r="C9" s="1"/>
      <c r="D9" s="1"/>
      <c r="E9" s="1"/>
      <c r="F9" s="12" t="s">
        <v>6</v>
      </c>
      <c r="G9" s="12" t="s">
        <v>6</v>
      </c>
      <c r="H9" s="12" t="s">
        <v>7</v>
      </c>
      <c r="I9" s="12"/>
      <c r="J9" s="12" t="s">
        <v>6</v>
      </c>
      <c r="K9" s="12" t="s">
        <v>6</v>
      </c>
      <c r="L9" s="13" t="s">
        <v>7</v>
      </c>
      <c r="M9" s="12"/>
      <c r="N9" s="12" t="s">
        <v>8</v>
      </c>
      <c r="O9" s="12" t="s">
        <v>8</v>
      </c>
      <c r="P9" s="12" t="s">
        <v>9</v>
      </c>
      <c r="Q9" s="6"/>
      <c r="R9" s="12" t="s">
        <v>8</v>
      </c>
      <c r="S9" s="12" t="s">
        <v>8</v>
      </c>
      <c r="T9" s="12" t="s">
        <v>9</v>
      </c>
      <c r="U9" s="12"/>
      <c r="V9" s="12" t="s">
        <v>8</v>
      </c>
      <c r="W9" s="12" t="s">
        <v>8</v>
      </c>
      <c r="X9" s="12" t="s">
        <v>9</v>
      </c>
      <c r="Y9" s="12"/>
      <c r="Z9" s="12" t="s">
        <v>8</v>
      </c>
      <c r="AA9" s="12" t="s">
        <v>8</v>
      </c>
      <c r="AB9" s="13" t="s">
        <v>9</v>
      </c>
    </row>
    <row r="10" spans="1:40" x14ac:dyDescent="0.25">
      <c r="A10" s="4" t="s">
        <v>10</v>
      </c>
      <c r="B10" s="1"/>
      <c r="C10" s="7"/>
      <c r="D10" s="1"/>
      <c r="E10" s="1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40" x14ac:dyDescent="0.25">
      <c r="A11" s="1"/>
      <c r="B11" s="1" t="s">
        <v>11</v>
      </c>
      <c r="C11" s="1"/>
      <c r="D11" s="1"/>
      <c r="E11" s="1"/>
      <c r="F11" s="31" t="s">
        <v>16</v>
      </c>
      <c r="G11" s="31" t="s">
        <v>16</v>
      </c>
      <c r="H11" s="31" t="s">
        <v>16</v>
      </c>
      <c r="I11" s="27"/>
      <c r="J11" s="31" t="s">
        <v>16</v>
      </c>
      <c r="K11" s="31" t="s">
        <v>16</v>
      </c>
      <c r="L11" s="31" t="s">
        <v>16</v>
      </c>
      <c r="M11" s="27"/>
      <c r="N11" s="31" t="s">
        <v>16</v>
      </c>
      <c r="O11" s="31" t="s">
        <v>16</v>
      </c>
      <c r="P11" s="31" t="s">
        <v>16</v>
      </c>
      <c r="Q11" s="27"/>
      <c r="R11" s="31" t="s">
        <v>16</v>
      </c>
      <c r="S11" s="31" t="s">
        <v>16</v>
      </c>
      <c r="T11" s="31" t="s">
        <v>16</v>
      </c>
      <c r="U11" s="27"/>
      <c r="V11" s="31" t="s">
        <v>16</v>
      </c>
      <c r="W11" s="31" t="s">
        <v>16</v>
      </c>
      <c r="X11" s="31" t="s">
        <v>16</v>
      </c>
      <c r="Y11" s="27"/>
      <c r="Z11" s="31" t="s">
        <v>16</v>
      </c>
      <c r="AA11" s="31" t="s">
        <v>16</v>
      </c>
      <c r="AB11" s="31" t="s">
        <v>16</v>
      </c>
    </row>
    <row r="12" spans="1:40" x14ac:dyDescent="0.25">
      <c r="A12" s="1"/>
      <c r="B12" s="1" t="s">
        <v>12</v>
      </c>
      <c r="C12" s="1"/>
      <c r="D12" s="1"/>
      <c r="E12" s="1"/>
      <c r="F12" s="31" t="s">
        <v>16</v>
      </c>
      <c r="G12" s="31" t="s">
        <v>16</v>
      </c>
      <c r="H12" s="31" t="s">
        <v>16</v>
      </c>
      <c r="I12" s="27"/>
      <c r="J12" s="31" t="s">
        <v>16</v>
      </c>
      <c r="K12" s="31" t="s">
        <v>16</v>
      </c>
      <c r="L12" s="31" t="s">
        <v>16</v>
      </c>
      <c r="M12" s="27"/>
      <c r="N12" s="31" t="s">
        <v>16</v>
      </c>
      <c r="O12" s="31" t="s">
        <v>16</v>
      </c>
      <c r="P12" s="31" t="s">
        <v>16</v>
      </c>
      <c r="Q12" s="27"/>
      <c r="R12" s="31" t="s">
        <v>16</v>
      </c>
      <c r="S12" s="31" t="s">
        <v>16</v>
      </c>
      <c r="T12" s="31" t="s">
        <v>16</v>
      </c>
      <c r="U12" s="27"/>
      <c r="V12" s="31" t="s">
        <v>16</v>
      </c>
      <c r="W12" s="31" t="s">
        <v>16</v>
      </c>
      <c r="X12" s="31" t="s">
        <v>16</v>
      </c>
      <c r="Y12" s="27"/>
      <c r="Z12" s="31" t="s">
        <v>16</v>
      </c>
      <c r="AA12" s="31" t="s">
        <v>16</v>
      </c>
      <c r="AB12" s="31" t="s">
        <v>16</v>
      </c>
    </row>
    <row r="13" spans="1:40" x14ac:dyDescent="0.25">
      <c r="A13" s="1"/>
      <c r="B13" s="1" t="s">
        <v>13</v>
      </c>
      <c r="C13" s="1"/>
      <c r="D13" s="1"/>
      <c r="E13" s="1"/>
      <c r="F13" s="31" t="s">
        <v>16</v>
      </c>
      <c r="G13" s="31" t="s">
        <v>16</v>
      </c>
      <c r="H13" s="31" t="s">
        <v>16</v>
      </c>
      <c r="I13" s="27"/>
      <c r="J13" s="31" t="s">
        <v>16</v>
      </c>
      <c r="K13" s="31" t="s">
        <v>16</v>
      </c>
      <c r="L13" s="31" t="s">
        <v>16</v>
      </c>
      <c r="M13" s="27"/>
      <c r="N13" s="31" t="s">
        <v>16</v>
      </c>
      <c r="O13" s="31" t="s">
        <v>16</v>
      </c>
      <c r="P13" s="31" t="s">
        <v>16</v>
      </c>
      <c r="Q13" s="27"/>
      <c r="R13" s="31" t="s">
        <v>16</v>
      </c>
      <c r="S13" s="31" t="s">
        <v>16</v>
      </c>
      <c r="T13" s="31" t="s">
        <v>16</v>
      </c>
      <c r="U13" s="27"/>
      <c r="V13" s="31" t="s">
        <v>16</v>
      </c>
      <c r="W13" s="31" t="s">
        <v>16</v>
      </c>
      <c r="X13" s="31" t="s">
        <v>16</v>
      </c>
      <c r="Y13" s="27"/>
      <c r="Z13" s="31" t="s">
        <v>16</v>
      </c>
      <c r="AA13" s="31" t="s">
        <v>16</v>
      </c>
      <c r="AB13" s="31" t="s">
        <v>16</v>
      </c>
    </row>
    <row r="14" spans="1:40" x14ac:dyDescent="0.25">
      <c r="A14" s="1"/>
      <c r="B14" s="1" t="s">
        <v>14</v>
      </c>
      <c r="C14" s="1"/>
      <c r="D14" s="1"/>
      <c r="E14" s="1"/>
      <c r="F14" s="31" t="s">
        <v>16</v>
      </c>
      <c r="G14" s="31" t="s">
        <v>16</v>
      </c>
      <c r="H14" s="31" t="s">
        <v>16</v>
      </c>
      <c r="I14" s="27"/>
      <c r="J14" s="31" t="s">
        <v>16</v>
      </c>
      <c r="K14" s="31" t="s">
        <v>16</v>
      </c>
      <c r="L14" s="31" t="s">
        <v>16</v>
      </c>
      <c r="M14" s="27"/>
      <c r="N14" s="31" t="s">
        <v>16</v>
      </c>
      <c r="O14" s="31" t="s">
        <v>16</v>
      </c>
      <c r="P14" s="31" t="s">
        <v>16</v>
      </c>
      <c r="Q14" s="27"/>
      <c r="R14" s="31" t="s">
        <v>16</v>
      </c>
      <c r="S14" s="31" t="s">
        <v>16</v>
      </c>
      <c r="T14" s="31" t="s">
        <v>16</v>
      </c>
      <c r="U14" s="27"/>
      <c r="V14" s="31" t="s">
        <v>16</v>
      </c>
      <c r="W14" s="31" t="s">
        <v>16</v>
      </c>
      <c r="X14" s="31" t="s">
        <v>16</v>
      </c>
      <c r="Y14" s="27"/>
      <c r="Z14" s="31" t="s">
        <v>16</v>
      </c>
      <c r="AA14" s="31" t="s">
        <v>16</v>
      </c>
      <c r="AB14" s="31" t="s">
        <v>16</v>
      </c>
    </row>
    <row r="15" spans="1:40" x14ac:dyDescent="0.25">
      <c r="A15" s="1"/>
      <c r="B15" s="1"/>
      <c r="C15" s="1"/>
      <c r="D15" s="1"/>
      <c r="E15" s="1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</row>
    <row r="16" spans="1:40" ht="30" customHeight="1" x14ac:dyDescent="0.25">
      <c r="A16" s="47" t="s">
        <v>15</v>
      </c>
      <c r="B16" s="47"/>
      <c r="C16" s="47"/>
      <c r="D16" s="47"/>
      <c r="E16" s="47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</row>
    <row r="17" spans="1:28" x14ac:dyDescent="0.25">
      <c r="A17" s="11"/>
      <c r="B17" s="11"/>
      <c r="C17" s="11"/>
      <c r="D17" s="11"/>
      <c r="E17" s="11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</row>
    <row r="18" spans="1:28" x14ac:dyDescent="0.25">
      <c r="A18" s="11"/>
      <c r="B18" s="11" t="s">
        <v>11</v>
      </c>
      <c r="C18" s="11"/>
      <c r="D18" s="11"/>
      <c r="E18" s="11"/>
      <c r="F18" s="28">
        <f>H18*0.38</f>
        <v>399.95760000000001</v>
      </c>
      <c r="G18" s="28">
        <f>H18-F18</f>
        <v>652.56240000000003</v>
      </c>
      <c r="H18" s="28">
        <v>1052.52</v>
      </c>
      <c r="I18" s="28"/>
      <c r="J18" s="28">
        <f>L18*0.38+0.01</f>
        <v>385.28440000000001</v>
      </c>
      <c r="K18" s="28">
        <f>L18-J18</f>
        <v>628.59559999999999</v>
      </c>
      <c r="L18" s="28">
        <v>1013.88</v>
      </c>
      <c r="M18" s="28"/>
      <c r="N18" s="28">
        <f>P18*0.38</f>
        <v>399.95760000000001</v>
      </c>
      <c r="O18" s="28">
        <f>P18-N18</f>
        <v>652.56240000000003</v>
      </c>
      <c r="P18" s="28">
        <v>1052.52</v>
      </c>
      <c r="Q18" s="28"/>
      <c r="R18" s="28">
        <f>T18*0.38</f>
        <v>379.05759999999998</v>
      </c>
      <c r="S18" s="28">
        <f>T18-R18</f>
        <v>618.4624</v>
      </c>
      <c r="T18" s="28">
        <v>997.52</v>
      </c>
      <c r="U18" s="28"/>
      <c r="V18" s="28" t="s">
        <v>16</v>
      </c>
      <c r="W18" s="28" t="s">
        <v>16</v>
      </c>
      <c r="X18" s="28" t="s">
        <v>16</v>
      </c>
      <c r="Y18" s="28"/>
      <c r="Z18" s="28">
        <f>AB18*0.38+0.01</f>
        <v>374.14279999999997</v>
      </c>
      <c r="AA18" s="28">
        <f>AB18-Z18</f>
        <v>610.41719999999998</v>
      </c>
      <c r="AB18" s="28">
        <v>984.56</v>
      </c>
    </row>
    <row r="19" spans="1:28" x14ac:dyDescent="0.25">
      <c r="A19" s="11"/>
      <c r="B19" s="11" t="s">
        <v>12</v>
      </c>
      <c r="C19" s="11"/>
      <c r="D19" s="11"/>
      <c r="E19" s="11"/>
      <c r="F19" s="28">
        <f>H19*0.38+0.01</f>
        <v>687.08039999999994</v>
      </c>
      <c r="G19" s="28">
        <f t="shared" ref="G19:G21" si="0">H19-F19</f>
        <v>1120.9996000000001</v>
      </c>
      <c r="H19" s="28">
        <v>1808.08</v>
      </c>
      <c r="I19" s="28"/>
      <c r="J19" s="28">
        <f>L19*0.38+0.01</f>
        <v>667.01639999999998</v>
      </c>
      <c r="K19" s="28">
        <f t="shared" ref="K19:K21" si="1">L19-J19</f>
        <v>1088.2636</v>
      </c>
      <c r="L19" s="28">
        <v>1755.28</v>
      </c>
      <c r="M19" s="28"/>
      <c r="N19" s="28">
        <f>P19*0.38+0.01</f>
        <v>706.26279999999997</v>
      </c>
      <c r="O19" s="28">
        <f>P19-N19</f>
        <v>1152.2972</v>
      </c>
      <c r="P19" s="28">
        <v>1858.56</v>
      </c>
      <c r="Q19" s="28"/>
      <c r="R19" s="28">
        <f>T19*0.38</f>
        <v>669.30160000000001</v>
      </c>
      <c r="S19" s="28">
        <f t="shared" ref="S19:S21" si="2">T19-R19</f>
        <v>1092.0183999999999</v>
      </c>
      <c r="T19" s="28">
        <v>1761.32</v>
      </c>
      <c r="U19" s="28"/>
      <c r="V19" s="28" t="s">
        <v>16</v>
      </c>
      <c r="W19" s="28" t="s">
        <v>16</v>
      </c>
      <c r="X19" s="28" t="s">
        <v>16</v>
      </c>
      <c r="Y19" s="28"/>
      <c r="Z19" s="28">
        <f t="shared" ref="Z19:Z21" si="3">AB19*0.38</f>
        <v>656.39679999999998</v>
      </c>
      <c r="AA19" s="28">
        <f t="shared" ref="AA19:AA21" si="4">AB19-Z19</f>
        <v>1070.9631999999999</v>
      </c>
      <c r="AB19" s="28">
        <v>1727.36</v>
      </c>
    </row>
    <row r="20" spans="1:28" x14ac:dyDescent="0.25">
      <c r="A20" s="11"/>
      <c r="B20" s="11" t="s">
        <v>13</v>
      </c>
      <c r="C20" s="11"/>
      <c r="D20" s="11"/>
      <c r="E20" s="11"/>
      <c r="F20" s="28">
        <f t="shared" ref="F20:F21" si="5">H20*0.38</f>
        <v>445.49679999999995</v>
      </c>
      <c r="G20" s="28">
        <f t="shared" si="0"/>
        <v>726.86320000000001</v>
      </c>
      <c r="H20" s="28">
        <v>1172.3599999999999</v>
      </c>
      <c r="I20" s="28"/>
      <c r="J20" s="28">
        <f t="shared" ref="J20:J21" si="6">L20*0.38</f>
        <v>427.25679999999994</v>
      </c>
      <c r="K20" s="28">
        <f t="shared" si="1"/>
        <v>697.10320000000002</v>
      </c>
      <c r="L20" s="28">
        <v>1124.3599999999999</v>
      </c>
      <c r="M20" s="28"/>
      <c r="N20" s="28">
        <f t="shared" ref="N20:N21" si="7">P20*0.38</f>
        <v>445.49679999999995</v>
      </c>
      <c r="O20" s="28">
        <f>P20-N20</f>
        <v>726.86320000000001</v>
      </c>
      <c r="P20" s="28">
        <v>1172.3599999999999</v>
      </c>
      <c r="Q20" s="28"/>
      <c r="R20" s="28">
        <f t="shared" ref="R20" si="8">T20*0.38</f>
        <v>422.24080000000004</v>
      </c>
      <c r="S20" s="28">
        <f t="shared" si="2"/>
        <v>688.91920000000005</v>
      </c>
      <c r="T20" s="28">
        <v>1111.1600000000001</v>
      </c>
      <c r="U20" s="28"/>
      <c r="V20" s="28" t="s">
        <v>16</v>
      </c>
      <c r="W20" s="28" t="s">
        <v>16</v>
      </c>
      <c r="X20" s="28" t="s">
        <v>16</v>
      </c>
      <c r="Y20" s="28"/>
      <c r="Z20" s="28">
        <f>AB20*0.38+0.01</f>
        <v>416.14039999999994</v>
      </c>
      <c r="AA20" s="28">
        <f t="shared" si="4"/>
        <v>678.93959999999993</v>
      </c>
      <c r="AB20" s="28">
        <v>1095.08</v>
      </c>
    </row>
    <row r="21" spans="1:28" x14ac:dyDescent="0.25">
      <c r="A21" s="11"/>
      <c r="B21" s="11" t="s">
        <v>14</v>
      </c>
      <c r="C21" s="11"/>
      <c r="D21" s="11"/>
      <c r="E21" s="11"/>
      <c r="F21" s="28">
        <f t="shared" si="5"/>
        <v>702.81759999999997</v>
      </c>
      <c r="G21" s="28">
        <f t="shared" si="0"/>
        <v>1146.7024000000001</v>
      </c>
      <c r="H21" s="28">
        <v>1849.52</v>
      </c>
      <c r="I21" s="28"/>
      <c r="J21" s="28">
        <f t="shared" si="6"/>
        <v>679.19679999999994</v>
      </c>
      <c r="K21" s="28">
        <f t="shared" si="1"/>
        <v>1108.1632</v>
      </c>
      <c r="L21" s="28">
        <v>1787.36</v>
      </c>
      <c r="M21" s="28"/>
      <c r="N21" s="28">
        <f t="shared" si="7"/>
        <v>702.81759999999997</v>
      </c>
      <c r="O21" s="28">
        <f>P21-N21</f>
        <v>1146.7024000000001</v>
      </c>
      <c r="P21" s="28">
        <v>1849.52</v>
      </c>
      <c r="Q21" s="28"/>
      <c r="R21" s="28">
        <f>T21*0.38+0.01</f>
        <v>666.10440000000006</v>
      </c>
      <c r="S21" s="28">
        <f t="shared" si="2"/>
        <v>1086.7755999999999</v>
      </c>
      <c r="T21" s="28">
        <v>1752.88</v>
      </c>
      <c r="U21" s="28"/>
      <c r="V21" s="28" t="s">
        <v>16</v>
      </c>
      <c r="W21" s="28" t="s">
        <v>16</v>
      </c>
      <c r="X21" s="28" t="s">
        <v>16</v>
      </c>
      <c r="Y21" s="28"/>
      <c r="Z21" s="28">
        <f t="shared" si="3"/>
        <v>653.23519999999996</v>
      </c>
      <c r="AA21" s="28">
        <f t="shared" si="4"/>
        <v>1065.8047999999999</v>
      </c>
      <c r="AB21" s="28">
        <v>1719.04</v>
      </c>
    </row>
    <row r="22" spans="1:28" x14ac:dyDescent="0.25"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</row>
    <row r="23" spans="1:28" x14ac:dyDescent="0.25">
      <c r="A23" s="48" t="s">
        <v>17</v>
      </c>
      <c r="B23" s="48"/>
      <c r="C23" s="48"/>
      <c r="D23" s="48"/>
      <c r="E23" s="48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pans="1:28" x14ac:dyDescent="0.25"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</row>
    <row r="25" spans="1:28" x14ac:dyDescent="0.25">
      <c r="B25" s="2" t="s">
        <v>11</v>
      </c>
      <c r="F25" s="29">
        <f>H25*0.38</f>
        <v>129.19999999999999</v>
      </c>
      <c r="G25" s="29">
        <f>H25-F25</f>
        <v>210.8</v>
      </c>
      <c r="H25" s="29">
        <v>340</v>
      </c>
      <c r="I25" s="29"/>
      <c r="J25" s="29">
        <f>L25*0.38</f>
        <v>111.70480000000002</v>
      </c>
      <c r="K25" s="29">
        <f>L25-J25</f>
        <v>182.2552</v>
      </c>
      <c r="L25" s="29">
        <v>293.96000000000004</v>
      </c>
      <c r="M25" s="29"/>
      <c r="N25" s="29">
        <f>P25*0.38+0.01</f>
        <v>130.07639999999998</v>
      </c>
      <c r="O25" s="29">
        <f>P25-N25</f>
        <v>212.20359999999999</v>
      </c>
      <c r="P25" s="29">
        <v>342.28</v>
      </c>
      <c r="Q25" s="29"/>
      <c r="R25" s="29">
        <f>T25*0.38</f>
        <v>125.4</v>
      </c>
      <c r="S25" s="29">
        <f>T25-R25</f>
        <v>204.6</v>
      </c>
      <c r="T25" s="29">
        <v>330</v>
      </c>
      <c r="U25" s="29"/>
      <c r="V25" s="29" t="s">
        <v>16</v>
      </c>
      <c r="W25" s="29" t="s">
        <v>16</v>
      </c>
      <c r="X25" s="29" t="s">
        <v>16</v>
      </c>
      <c r="Y25" s="29"/>
      <c r="Z25" s="29">
        <f>AB25*0.38</f>
        <v>125.53680000000001</v>
      </c>
      <c r="AA25" s="29">
        <f>AB25-Z25</f>
        <v>204.82319999999999</v>
      </c>
      <c r="AB25" s="29">
        <v>330.36</v>
      </c>
    </row>
    <row r="26" spans="1:28" x14ac:dyDescent="0.25">
      <c r="B26" s="2" t="s">
        <v>12</v>
      </c>
      <c r="F26" s="29">
        <f t="shared" ref="F26:F28" si="9">H26*0.38</f>
        <v>458.66</v>
      </c>
      <c r="G26" s="29">
        <f t="shared" ref="G26:G28" si="10">H26-F26</f>
        <v>748.33999999999992</v>
      </c>
      <c r="H26" s="29">
        <v>1207</v>
      </c>
      <c r="I26" s="29"/>
      <c r="J26" s="29">
        <f>L26*0.38+0.01</f>
        <v>396.56279999999998</v>
      </c>
      <c r="K26" s="29">
        <f t="shared" ref="K26:K28" si="11">L26-J26</f>
        <v>646.99720000000002</v>
      </c>
      <c r="L26" s="29">
        <v>1043.56</v>
      </c>
      <c r="M26" s="29"/>
      <c r="N26" s="29">
        <f>P26*0.38+0.01</f>
        <v>480.55799999999994</v>
      </c>
      <c r="O26" s="29">
        <f t="shared" ref="O26:O28" si="12">P26-N26</f>
        <v>784.04199999999992</v>
      </c>
      <c r="P26" s="29">
        <v>1264.5999999999999</v>
      </c>
      <c r="Q26" s="29"/>
      <c r="R26" s="29">
        <f>T26*0.38+0.01</f>
        <v>458.32039999999995</v>
      </c>
      <c r="S26" s="29">
        <f t="shared" ref="S26:S28" si="13">T26-R26</f>
        <v>747.75959999999998</v>
      </c>
      <c r="T26" s="29">
        <v>1206.08</v>
      </c>
      <c r="U26" s="29"/>
      <c r="V26" s="29" t="s">
        <v>16</v>
      </c>
      <c r="W26" s="29" t="s">
        <v>16</v>
      </c>
      <c r="X26" s="29" t="s">
        <v>16</v>
      </c>
      <c r="Y26" s="29"/>
      <c r="Z26" s="29">
        <f t="shared" ref="Z26:Z28" si="14">AB26*0.38</f>
        <v>448.41519999999997</v>
      </c>
      <c r="AA26" s="29">
        <f t="shared" ref="AA26:AA28" si="15">AB26-Z26</f>
        <v>731.62480000000005</v>
      </c>
      <c r="AB26" s="29">
        <v>1180.04</v>
      </c>
    </row>
    <row r="27" spans="1:28" x14ac:dyDescent="0.25">
      <c r="B27" s="2" t="s">
        <v>13</v>
      </c>
      <c r="F27" s="29">
        <f>H27*0.38+0.01</f>
        <v>225.12199999999999</v>
      </c>
      <c r="G27" s="29">
        <f t="shared" si="10"/>
        <v>367.27800000000002</v>
      </c>
      <c r="H27" s="29">
        <v>592.4</v>
      </c>
      <c r="I27" s="29"/>
      <c r="J27" s="29">
        <f t="shared" ref="J27:J28" si="16">L27*0.38</f>
        <v>220.87880000000001</v>
      </c>
      <c r="K27" s="29">
        <f t="shared" si="11"/>
        <v>360.38119999999998</v>
      </c>
      <c r="L27" s="29">
        <v>581.26</v>
      </c>
      <c r="M27" s="29"/>
      <c r="N27" s="29">
        <f>P27*0.38+0.01</f>
        <v>225.12199999999999</v>
      </c>
      <c r="O27" s="29">
        <f t="shared" si="12"/>
        <v>367.27800000000002</v>
      </c>
      <c r="P27" s="29">
        <v>592.4</v>
      </c>
      <c r="Q27" s="29"/>
      <c r="R27" s="29">
        <f>T27*0.38</f>
        <v>215.71839999999997</v>
      </c>
      <c r="S27" s="29">
        <f t="shared" si="13"/>
        <v>351.96159999999998</v>
      </c>
      <c r="T27" s="29">
        <v>567.67999999999995</v>
      </c>
      <c r="U27" s="29"/>
      <c r="V27" s="29" t="s">
        <v>16</v>
      </c>
      <c r="W27" s="29" t="s">
        <v>16</v>
      </c>
      <c r="X27" s="29" t="s">
        <v>16</v>
      </c>
      <c r="Y27" s="29"/>
      <c r="Z27" s="29">
        <f>AB27*0.38+0.01</f>
        <v>213.09879999999998</v>
      </c>
      <c r="AA27" s="29">
        <f t="shared" si="15"/>
        <v>347.66120000000001</v>
      </c>
      <c r="AB27" s="29">
        <v>560.76</v>
      </c>
    </row>
    <row r="28" spans="1:28" x14ac:dyDescent="0.25">
      <c r="B28" s="2" t="s">
        <v>14</v>
      </c>
      <c r="F28" s="29">
        <f t="shared" si="9"/>
        <v>633.1028</v>
      </c>
      <c r="G28" s="29">
        <f t="shared" si="10"/>
        <v>1032.9571999999998</v>
      </c>
      <c r="H28" s="29">
        <v>1666.06</v>
      </c>
      <c r="I28" s="29"/>
      <c r="J28" s="29">
        <f t="shared" si="16"/>
        <v>553.50040000000001</v>
      </c>
      <c r="K28" s="29">
        <f t="shared" si="11"/>
        <v>903.07960000000014</v>
      </c>
      <c r="L28" s="29">
        <v>1456.5800000000002</v>
      </c>
      <c r="M28" s="29"/>
      <c r="N28" s="29">
        <f t="shared" ref="N28" si="17">P28*0.38</f>
        <v>640.28480000000002</v>
      </c>
      <c r="O28" s="29">
        <f t="shared" si="12"/>
        <v>1044.6752000000001</v>
      </c>
      <c r="P28" s="29">
        <v>1684.96</v>
      </c>
      <c r="Q28" s="29"/>
      <c r="R28" s="29">
        <f>T28*0.38</f>
        <v>610.03679999999997</v>
      </c>
      <c r="S28" s="29">
        <f t="shared" si="13"/>
        <v>995.32319999999993</v>
      </c>
      <c r="T28" s="29">
        <v>1605.36</v>
      </c>
      <c r="U28" s="29"/>
      <c r="V28" s="29" t="s">
        <v>16</v>
      </c>
      <c r="W28" s="29" t="s">
        <v>16</v>
      </c>
      <c r="X28" s="29" t="s">
        <v>16</v>
      </c>
      <c r="Y28" s="29"/>
      <c r="Z28" s="29">
        <f t="shared" si="14"/>
        <v>595.59679999999992</v>
      </c>
      <c r="AA28" s="29">
        <f t="shared" si="15"/>
        <v>971.76319999999998</v>
      </c>
      <c r="AB28" s="29">
        <v>1567.36</v>
      </c>
    </row>
    <row r="29" spans="1:28" x14ac:dyDescent="0.25"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</row>
    <row r="30" spans="1:28" x14ac:dyDescent="0.25">
      <c r="A30" s="10" t="s">
        <v>18</v>
      </c>
      <c r="B30" s="10"/>
      <c r="C30" s="10"/>
      <c r="D30" s="10"/>
      <c r="E30" s="11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x14ac:dyDescent="0.25">
      <c r="A31" s="11"/>
      <c r="B31" s="11"/>
      <c r="C31" s="11"/>
      <c r="D31" s="11"/>
      <c r="E31" s="11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x14ac:dyDescent="0.25">
      <c r="A32" s="11"/>
      <c r="B32" s="11" t="s">
        <v>12</v>
      </c>
      <c r="C32" s="11"/>
      <c r="D32" s="11"/>
      <c r="E32" s="11"/>
      <c r="F32" s="28">
        <f>H32*0.38+0.01</f>
        <v>229.97840000000002</v>
      </c>
      <c r="G32" s="28">
        <f>H32-F32</f>
        <v>375.20160000000004</v>
      </c>
      <c r="H32" s="28">
        <v>605.18000000000006</v>
      </c>
      <c r="I32" s="28"/>
      <c r="J32" s="28">
        <f>L32*0.38+0.01</f>
        <v>198.85639999999998</v>
      </c>
      <c r="K32" s="28">
        <f>L32-J32</f>
        <v>324.42359999999996</v>
      </c>
      <c r="L32" s="28">
        <v>523.28</v>
      </c>
      <c r="M32" s="28"/>
      <c r="N32" s="28">
        <f>P32*0.38+0.01</f>
        <v>233.80119999999999</v>
      </c>
      <c r="O32" s="28">
        <f t="shared" ref="O32:O33" si="18">P32-N32</f>
        <v>381.43880000000001</v>
      </c>
      <c r="P32" s="28">
        <v>615.24</v>
      </c>
      <c r="Q32" s="28"/>
      <c r="R32" s="28">
        <f>T32*0.38+0.01</f>
        <v>224.80279999999996</v>
      </c>
      <c r="S32" s="28">
        <f>T32-R32</f>
        <v>366.75720000000001</v>
      </c>
      <c r="T32" s="28">
        <v>591.55999999999995</v>
      </c>
      <c r="U32" s="28"/>
      <c r="V32" s="28" t="s">
        <v>16</v>
      </c>
      <c r="W32" s="28" t="s">
        <v>16</v>
      </c>
      <c r="X32" s="28" t="s">
        <v>16</v>
      </c>
      <c r="Y32" s="28"/>
      <c r="Z32" s="28">
        <f t="shared" ref="Z32:Z33" si="19">AB32*0.38</f>
        <v>221.0232</v>
      </c>
      <c r="AA32" s="28">
        <f t="shared" ref="AA32:AA33" si="20">AB32-Z32</f>
        <v>360.61680000000001</v>
      </c>
      <c r="AB32" s="28">
        <v>581.64</v>
      </c>
    </row>
    <row r="33" spans="1:28" x14ac:dyDescent="0.25">
      <c r="A33" s="11"/>
      <c r="B33" s="11" t="s">
        <v>14</v>
      </c>
      <c r="C33" s="11"/>
      <c r="D33" s="11"/>
      <c r="E33" s="11"/>
      <c r="F33" s="28">
        <f>H33*0.38+0.01</f>
        <v>289.47879999999998</v>
      </c>
      <c r="G33" s="28">
        <f>H33-F33</f>
        <v>472.28120000000001</v>
      </c>
      <c r="H33" s="28">
        <v>761.76</v>
      </c>
      <c r="I33" s="28"/>
      <c r="J33" s="28">
        <f>L33*0.38</f>
        <v>267.6644</v>
      </c>
      <c r="K33" s="28">
        <f>L33-J33</f>
        <v>436.71559999999999</v>
      </c>
      <c r="L33" s="28">
        <v>704.38</v>
      </c>
      <c r="M33" s="28"/>
      <c r="N33" s="28">
        <f>P33*0.38+0.01</f>
        <v>289.47879999999998</v>
      </c>
      <c r="O33" s="28">
        <f t="shared" si="18"/>
        <v>472.28120000000001</v>
      </c>
      <c r="P33" s="28">
        <v>761.76</v>
      </c>
      <c r="Q33" s="28"/>
      <c r="R33" s="28">
        <f>T33*0.38+0.01</f>
        <v>278.322</v>
      </c>
      <c r="S33" s="28">
        <f>T33-R33</f>
        <v>454.07799999999997</v>
      </c>
      <c r="T33" s="28">
        <v>732.4</v>
      </c>
      <c r="U33" s="28"/>
      <c r="V33" s="28" t="s">
        <v>16</v>
      </c>
      <c r="W33" s="28" t="s">
        <v>16</v>
      </c>
      <c r="X33" s="28" t="s">
        <v>16</v>
      </c>
      <c r="Y33" s="28"/>
      <c r="Z33" s="28">
        <f t="shared" si="19"/>
        <v>272.32319999999999</v>
      </c>
      <c r="AA33" s="28">
        <f t="shared" si="20"/>
        <v>444.3168</v>
      </c>
      <c r="AB33" s="28">
        <v>716.64</v>
      </c>
    </row>
    <row r="34" spans="1:28" x14ac:dyDescent="0.25"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</row>
    <row r="35" spans="1:28" x14ac:dyDescent="0.25">
      <c r="A35" s="14" t="s">
        <v>19</v>
      </c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</row>
    <row r="36" spans="1:28" x14ac:dyDescent="0.25"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</row>
    <row r="37" spans="1:28" x14ac:dyDescent="0.25">
      <c r="B37" s="2" t="s">
        <v>11</v>
      </c>
      <c r="F37" s="31" t="s">
        <v>16</v>
      </c>
      <c r="G37" s="31" t="s">
        <v>16</v>
      </c>
      <c r="H37" s="31" t="s">
        <v>16</v>
      </c>
      <c r="I37" s="29"/>
      <c r="J37" s="31" t="s">
        <v>16</v>
      </c>
      <c r="K37" s="31" t="s">
        <v>16</v>
      </c>
      <c r="L37" s="31" t="s">
        <v>16</v>
      </c>
      <c r="M37" s="29"/>
      <c r="N37" s="31" t="s">
        <v>16</v>
      </c>
      <c r="O37" s="31" t="s">
        <v>16</v>
      </c>
      <c r="P37" s="31" t="s">
        <v>16</v>
      </c>
      <c r="Q37" s="27"/>
      <c r="R37" s="31" t="s">
        <v>16</v>
      </c>
      <c r="S37" s="31" t="s">
        <v>16</v>
      </c>
      <c r="T37" s="31" t="s">
        <v>16</v>
      </c>
      <c r="U37" s="29"/>
      <c r="V37" s="31" t="s">
        <v>16</v>
      </c>
      <c r="W37" s="31" t="s">
        <v>16</v>
      </c>
      <c r="X37" s="31" t="s">
        <v>16</v>
      </c>
      <c r="Y37" s="29"/>
      <c r="Z37" s="31" t="s">
        <v>16</v>
      </c>
      <c r="AA37" s="31" t="s">
        <v>16</v>
      </c>
      <c r="AB37" s="31" t="s">
        <v>16</v>
      </c>
    </row>
    <row r="38" spans="1:28" x14ac:dyDescent="0.25">
      <c r="B38" s="2" t="s">
        <v>12</v>
      </c>
      <c r="F38" s="31" t="s">
        <v>16</v>
      </c>
      <c r="G38" s="31" t="s">
        <v>16</v>
      </c>
      <c r="H38" s="31" t="s">
        <v>16</v>
      </c>
      <c r="I38" s="29"/>
      <c r="J38" s="31" t="s">
        <v>16</v>
      </c>
      <c r="K38" s="31" t="s">
        <v>16</v>
      </c>
      <c r="L38" s="31" t="s">
        <v>16</v>
      </c>
      <c r="M38" s="29"/>
      <c r="N38" s="31" t="s">
        <v>16</v>
      </c>
      <c r="O38" s="31" t="s">
        <v>16</v>
      </c>
      <c r="P38" s="31" t="s">
        <v>16</v>
      </c>
      <c r="Q38" s="27"/>
      <c r="R38" s="31" t="s">
        <v>16</v>
      </c>
      <c r="S38" s="31" t="s">
        <v>16</v>
      </c>
      <c r="T38" s="31" t="s">
        <v>16</v>
      </c>
      <c r="U38" s="29"/>
      <c r="V38" s="31" t="s">
        <v>16</v>
      </c>
      <c r="W38" s="31" t="s">
        <v>16</v>
      </c>
      <c r="X38" s="31" t="s">
        <v>16</v>
      </c>
      <c r="Y38" s="29"/>
      <c r="Z38" s="31" t="s">
        <v>16</v>
      </c>
      <c r="AA38" s="31" t="s">
        <v>16</v>
      </c>
      <c r="AB38" s="31" t="s">
        <v>16</v>
      </c>
    </row>
    <row r="39" spans="1:28" x14ac:dyDescent="0.25">
      <c r="B39" s="2" t="s">
        <v>13</v>
      </c>
      <c r="F39" s="31" t="s">
        <v>16</v>
      </c>
      <c r="G39" s="31" t="s">
        <v>16</v>
      </c>
      <c r="H39" s="31" t="s">
        <v>16</v>
      </c>
      <c r="I39" s="29"/>
      <c r="J39" s="31" t="s">
        <v>16</v>
      </c>
      <c r="K39" s="31" t="s">
        <v>16</v>
      </c>
      <c r="L39" s="31" t="s">
        <v>16</v>
      </c>
      <c r="M39" s="29"/>
      <c r="N39" s="31" t="s">
        <v>16</v>
      </c>
      <c r="O39" s="31" t="s">
        <v>16</v>
      </c>
      <c r="P39" s="31" t="s">
        <v>16</v>
      </c>
      <c r="Q39" s="27"/>
      <c r="R39" s="31" t="s">
        <v>16</v>
      </c>
      <c r="S39" s="31" t="s">
        <v>16</v>
      </c>
      <c r="T39" s="31" t="s">
        <v>16</v>
      </c>
      <c r="U39" s="29"/>
      <c r="V39" s="31" t="s">
        <v>16</v>
      </c>
      <c r="W39" s="31" t="s">
        <v>16</v>
      </c>
      <c r="X39" s="31" t="s">
        <v>16</v>
      </c>
      <c r="Y39" s="29"/>
      <c r="Z39" s="31" t="s">
        <v>16</v>
      </c>
      <c r="AA39" s="31" t="s">
        <v>16</v>
      </c>
      <c r="AB39" s="31" t="s">
        <v>16</v>
      </c>
    </row>
    <row r="40" spans="1:28" x14ac:dyDescent="0.25">
      <c r="B40" s="2" t="s">
        <v>14</v>
      </c>
      <c r="F40" s="31" t="s">
        <v>16</v>
      </c>
      <c r="G40" s="31" t="s">
        <v>16</v>
      </c>
      <c r="H40" s="31" t="s">
        <v>16</v>
      </c>
      <c r="I40" s="29"/>
      <c r="J40" s="31" t="s">
        <v>16</v>
      </c>
      <c r="K40" s="31" t="s">
        <v>16</v>
      </c>
      <c r="L40" s="31" t="s">
        <v>16</v>
      </c>
      <c r="M40" s="29"/>
      <c r="N40" s="31" t="s">
        <v>16</v>
      </c>
      <c r="O40" s="31" t="s">
        <v>16</v>
      </c>
      <c r="P40" s="31" t="s">
        <v>16</v>
      </c>
      <c r="Q40" s="27"/>
      <c r="R40" s="31" t="s">
        <v>16</v>
      </c>
      <c r="S40" s="31" t="s">
        <v>16</v>
      </c>
      <c r="T40" s="31" t="s">
        <v>16</v>
      </c>
      <c r="U40" s="29"/>
      <c r="V40" s="31" t="s">
        <v>16</v>
      </c>
      <c r="W40" s="31" t="s">
        <v>16</v>
      </c>
      <c r="X40" s="31" t="s">
        <v>16</v>
      </c>
      <c r="Y40" s="29"/>
      <c r="Z40" s="31" t="s">
        <v>16</v>
      </c>
      <c r="AA40" s="31" t="s">
        <v>16</v>
      </c>
      <c r="AB40" s="31" t="s">
        <v>16</v>
      </c>
    </row>
    <row r="41" spans="1:28" x14ac:dyDescent="0.25">
      <c r="F41" s="29"/>
      <c r="G41" s="29"/>
      <c r="H41" s="29"/>
      <c r="I41" s="29"/>
      <c r="J41" s="29"/>
      <c r="K41" s="29"/>
      <c r="L41" s="29"/>
      <c r="M41" s="29"/>
      <c r="N41" s="27"/>
      <c r="O41" s="27"/>
      <c r="P41" s="27"/>
      <c r="Q41" s="27"/>
      <c r="R41" s="29"/>
      <c r="S41" s="29"/>
      <c r="T41" s="29"/>
      <c r="U41" s="29"/>
      <c r="V41" s="29"/>
      <c r="W41" s="29"/>
      <c r="X41" s="29"/>
      <c r="Y41" s="29"/>
      <c r="Z41" s="27"/>
      <c r="AA41" s="27"/>
      <c r="AB41" s="27"/>
    </row>
    <row r="42" spans="1:28" x14ac:dyDescent="0.25">
      <c r="F42" s="29"/>
      <c r="G42" s="29"/>
      <c r="H42" s="29"/>
      <c r="I42" s="29"/>
      <c r="J42" s="29"/>
      <c r="K42" s="29"/>
      <c r="L42" s="29"/>
      <c r="M42" s="29"/>
      <c r="N42" s="27"/>
      <c r="O42" s="27"/>
      <c r="P42" s="27"/>
      <c r="Q42" s="27"/>
      <c r="R42" s="29"/>
      <c r="S42" s="29"/>
      <c r="T42" s="29"/>
      <c r="U42" s="29"/>
      <c r="V42" s="29"/>
      <c r="W42" s="29"/>
      <c r="X42" s="29"/>
      <c r="Y42" s="29"/>
      <c r="Z42" s="27"/>
      <c r="AA42" s="27"/>
      <c r="AB42" s="27"/>
    </row>
    <row r="43" spans="1:28" x14ac:dyDescent="0.25">
      <c r="A43" s="10" t="s">
        <v>20</v>
      </c>
      <c r="B43" s="10"/>
      <c r="C43" s="10"/>
      <c r="D43" s="11"/>
      <c r="E43" s="11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x14ac:dyDescent="0.25">
      <c r="A44" s="11"/>
      <c r="B44" s="11"/>
      <c r="C44" s="11"/>
      <c r="D44" s="11"/>
      <c r="E44" s="11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x14ac:dyDescent="0.25">
      <c r="A45" s="11"/>
      <c r="B45" s="11" t="s">
        <v>11</v>
      </c>
      <c r="C45" s="11"/>
      <c r="D45" s="11"/>
      <c r="E45" s="11"/>
      <c r="F45" s="28" t="s">
        <v>16</v>
      </c>
      <c r="G45" s="28" t="s">
        <v>16</v>
      </c>
      <c r="H45" s="28" t="s">
        <v>16</v>
      </c>
      <c r="I45" s="28"/>
      <c r="J45" s="28" t="s">
        <v>16</v>
      </c>
      <c r="K45" s="28" t="s">
        <v>16</v>
      </c>
      <c r="L45" s="28" t="s">
        <v>16</v>
      </c>
      <c r="M45" s="28"/>
      <c r="N45" s="28" t="s">
        <v>16</v>
      </c>
      <c r="O45" s="28" t="s">
        <v>16</v>
      </c>
      <c r="P45" s="28" t="s">
        <v>16</v>
      </c>
      <c r="Q45" s="28"/>
      <c r="R45" s="28" t="s">
        <v>16</v>
      </c>
      <c r="S45" s="28" t="s">
        <v>16</v>
      </c>
      <c r="T45" s="28" t="s">
        <v>16</v>
      </c>
      <c r="U45" s="28"/>
      <c r="V45" s="28" t="s">
        <v>16</v>
      </c>
      <c r="W45" s="28" t="s">
        <v>16</v>
      </c>
      <c r="X45" s="28" t="s">
        <v>16</v>
      </c>
      <c r="Y45" s="28"/>
      <c r="Z45" s="28" t="s">
        <v>16</v>
      </c>
      <c r="AA45" s="28" t="s">
        <v>16</v>
      </c>
      <c r="AB45" s="28" t="s">
        <v>16</v>
      </c>
    </row>
    <row r="46" spans="1:28" x14ac:dyDescent="0.25">
      <c r="A46" s="11"/>
      <c r="B46" s="11" t="s">
        <v>12</v>
      </c>
      <c r="C46" s="11"/>
      <c r="D46" s="11"/>
      <c r="E46" s="11"/>
      <c r="F46" s="28" t="s">
        <v>16</v>
      </c>
      <c r="G46" s="28" t="s">
        <v>16</v>
      </c>
      <c r="H46" s="28" t="s">
        <v>16</v>
      </c>
      <c r="I46" s="28"/>
      <c r="J46" s="28" t="s">
        <v>16</v>
      </c>
      <c r="K46" s="28" t="s">
        <v>16</v>
      </c>
      <c r="L46" s="28" t="s">
        <v>16</v>
      </c>
      <c r="M46" s="28"/>
      <c r="N46" s="28" t="s">
        <v>16</v>
      </c>
      <c r="O46" s="28" t="s">
        <v>16</v>
      </c>
      <c r="P46" s="28" t="s">
        <v>16</v>
      </c>
      <c r="Q46" s="28"/>
      <c r="R46" s="28" t="s">
        <v>16</v>
      </c>
      <c r="S46" s="28" t="s">
        <v>16</v>
      </c>
      <c r="T46" s="28" t="s">
        <v>16</v>
      </c>
      <c r="U46" s="28"/>
      <c r="V46" s="28" t="s">
        <v>16</v>
      </c>
      <c r="W46" s="28" t="s">
        <v>16</v>
      </c>
      <c r="X46" s="28" t="s">
        <v>16</v>
      </c>
      <c r="Y46" s="28"/>
      <c r="Z46" s="28" t="s">
        <v>16</v>
      </c>
      <c r="AA46" s="28" t="s">
        <v>16</v>
      </c>
      <c r="AB46" s="28" t="s">
        <v>16</v>
      </c>
    </row>
    <row r="47" spans="1:28" x14ac:dyDescent="0.25">
      <c r="A47" s="11"/>
      <c r="B47" s="11" t="s">
        <v>13</v>
      </c>
      <c r="C47" s="11"/>
      <c r="D47" s="11"/>
      <c r="E47" s="11"/>
      <c r="F47" s="28" t="s">
        <v>16</v>
      </c>
      <c r="G47" s="28" t="s">
        <v>16</v>
      </c>
      <c r="H47" s="28" t="s">
        <v>16</v>
      </c>
      <c r="I47" s="28"/>
      <c r="J47" s="28" t="s">
        <v>16</v>
      </c>
      <c r="K47" s="28" t="s">
        <v>16</v>
      </c>
      <c r="L47" s="28" t="s">
        <v>16</v>
      </c>
      <c r="M47" s="28"/>
      <c r="N47" s="28" t="s">
        <v>16</v>
      </c>
      <c r="O47" s="28" t="s">
        <v>16</v>
      </c>
      <c r="P47" s="28" t="s">
        <v>16</v>
      </c>
      <c r="Q47" s="28"/>
      <c r="R47" s="28" t="s">
        <v>16</v>
      </c>
      <c r="S47" s="28" t="s">
        <v>16</v>
      </c>
      <c r="T47" s="28" t="s">
        <v>16</v>
      </c>
      <c r="U47" s="28"/>
      <c r="V47" s="28" t="s">
        <v>16</v>
      </c>
      <c r="W47" s="28" t="s">
        <v>16</v>
      </c>
      <c r="X47" s="28" t="s">
        <v>16</v>
      </c>
      <c r="Y47" s="28"/>
      <c r="Z47" s="28" t="s">
        <v>16</v>
      </c>
      <c r="AA47" s="28" t="s">
        <v>16</v>
      </c>
      <c r="AB47" s="28" t="s">
        <v>16</v>
      </c>
    </row>
    <row r="48" spans="1:28" x14ac:dyDescent="0.25">
      <c r="A48" s="11"/>
      <c r="B48" s="11" t="s">
        <v>14</v>
      </c>
      <c r="C48" s="11"/>
      <c r="D48" s="11"/>
      <c r="E48" s="11"/>
      <c r="F48" s="28" t="s">
        <v>16</v>
      </c>
      <c r="G48" s="28" t="s">
        <v>16</v>
      </c>
      <c r="H48" s="28" t="s">
        <v>16</v>
      </c>
      <c r="I48" s="28"/>
      <c r="J48" s="28" t="s">
        <v>16</v>
      </c>
      <c r="K48" s="28" t="s">
        <v>16</v>
      </c>
      <c r="L48" s="28" t="s">
        <v>16</v>
      </c>
      <c r="M48" s="28"/>
      <c r="N48" s="28" t="s">
        <v>16</v>
      </c>
      <c r="O48" s="28" t="s">
        <v>16</v>
      </c>
      <c r="P48" s="28" t="s">
        <v>16</v>
      </c>
      <c r="Q48" s="28"/>
      <c r="R48" s="28" t="s">
        <v>16</v>
      </c>
      <c r="S48" s="28" t="s">
        <v>16</v>
      </c>
      <c r="T48" s="28" t="s">
        <v>16</v>
      </c>
      <c r="U48" s="28"/>
      <c r="V48" s="28" t="s">
        <v>16</v>
      </c>
      <c r="W48" s="28" t="s">
        <v>16</v>
      </c>
      <c r="X48" s="28" t="s">
        <v>16</v>
      </c>
      <c r="Y48" s="28"/>
      <c r="Z48" s="28" t="s">
        <v>16</v>
      </c>
      <c r="AA48" s="28" t="s">
        <v>16</v>
      </c>
      <c r="AB48" s="28" t="s">
        <v>16</v>
      </c>
    </row>
    <row r="49" spans="1:17" x14ac:dyDescent="0.25">
      <c r="F49" s="9"/>
      <c r="G49" s="9"/>
      <c r="H49" s="9"/>
      <c r="I49" s="9"/>
      <c r="J49" s="9"/>
      <c r="K49" s="9"/>
      <c r="L49" s="9"/>
      <c r="M49" s="9"/>
      <c r="N49" s="8"/>
      <c r="O49" s="8"/>
      <c r="P49" s="8"/>
      <c r="Q49" s="9"/>
    </row>
    <row r="50" spans="1:17" x14ac:dyDescent="0.25">
      <c r="A50" s="15"/>
      <c r="B50" s="15"/>
      <c r="C50" s="15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/>
      <c r="P50" s="16"/>
    </row>
    <row r="51" spans="1:17" s="21" customFormat="1" ht="12.75" x14ac:dyDescent="0.2">
      <c r="A51" s="21" t="s">
        <v>21</v>
      </c>
    </row>
    <row r="52" spans="1:17" s="21" customFormat="1" ht="12.75" x14ac:dyDescent="0.2">
      <c r="A52" s="21" t="s">
        <v>22</v>
      </c>
    </row>
    <row r="53" spans="1:17" s="21" customFormat="1" ht="12.75" x14ac:dyDescent="0.2">
      <c r="A53" s="21" t="s">
        <v>23</v>
      </c>
    </row>
    <row r="54" spans="1:17" s="21" customFormat="1" ht="12.75" x14ac:dyDescent="0.2">
      <c r="A54" s="21" t="s">
        <v>32</v>
      </c>
    </row>
    <row r="55" spans="1:17" x14ac:dyDescent="0.25">
      <c r="A55" s="18"/>
    </row>
    <row r="56" spans="1:17" x14ac:dyDescent="0.25">
      <c r="A56" s="19"/>
      <c r="B56" s="49"/>
      <c r="C56" s="49"/>
      <c r="D56" s="49"/>
      <c r="E56" s="49"/>
      <c r="F56" s="49"/>
      <c r="G56" s="49"/>
      <c r="H56" s="49"/>
      <c r="I56" s="49"/>
      <c r="J56" s="49"/>
    </row>
    <row r="57" spans="1:17" x14ac:dyDescent="0.25">
      <c r="A57" s="20"/>
      <c r="B57" s="43"/>
      <c r="C57" s="43"/>
      <c r="D57" s="43"/>
      <c r="E57" s="43"/>
      <c r="F57" s="43"/>
      <c r="G57" s="43"/>
      <c r="H57" s="43"/>
      <c r="I57" s="43"/>
      <c r="J57" s="43"/>
    </row>
  </sheetData>
  <mergeCells count="23">
    <mergeCell ref="B57:J57"/>
    <mergeCell ref="V5:X5"/>
    <mergeCell ref="Z5:AB5"/>
    <mergeCell ref="F6:H6"/>
    <mergeCell ref="J6:L6"/>
    <mergeCell ref="R6:T6"/>
    <mergeCell ref="V6:X6"/>
    <mergeCell ref="Z6:AB6"/>
    <mergeCell ref="A16:E16"/>
    <mergeCell ref="A23:E23"/>
    <mergeCell ref="F5:H5"/>
    <mergeCell ref="J5:L5"/>
    <mergeCell ref="N5:P5"/>
    <mergeCell ref="R5:T5"/>
    <mergeCell ref="B56:J56"/>
    <mergeCell ref="A1:AB1"/>
    <mergeCell ref="R4:T4"/>
    <mergeCell ref="V4:X4"/>
    <mergeCell ref="Z4:AB4"/>
    <mergeCell ref="Z3:AB3"/>
    <mergeCell ref="F4:H4"/>
    <mergeCell ref="J4:L4"/>
    <mergeCell ref="N4:P4"/>
  </mergeCells>
  <pageMargins left="0.5" right="0.25" top="0.5" bottom="0.5" header="0.3" footer="0.3"/>
  <pageSetup paperSize="5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7"/>
  <sheetViews>
    <sheetView topLeftCell="A22" zoomScaleNormal="100" workbookViewId="0">
      <selection sqref="A1:AB1"/>
    </sheetView>
  </sheetViews>
  <sheetFormatPr defaultRowHeight="15" x14ac:dyDescent="0.25"/>
  <cols>
    <col min="1" max="3" width="9.140625" style="2"/>
    <col min="4" max="5" width="2.140625" style="2" customWidth="1"/>
    <col min="6" max="8" width="10.7109375" style="2" customWidth="1"/>
    <col min="9" max="9" width="4.140625" style="2" customWidth="1"/>
    <col min="10" max="12" width="10.7109375" style="2" customWidth="1"/>
    <col min="13" max="13" width="4.5703125" style="2" customWidth="1"/>
    <col min="14" max="16" width="10.7109375" style="2" customWidth="1"/>
    <col min="17" max="17" width="3.7109375" style="2" customWidth="1"/>
    <col min="18" max="20" width="10.7109375" style="2" customWidth="1"/>
    <col min="21" max="21" width="3.5703125" style="2" customWidth="1"/>
    <col min="22" max="24" width="10.7109375" style="2" customWidth="1"/>
    <col min="25" max="25" width="4.7109375" style="2" customWidth="1"/>
    <col min="26" max="28" width="10.7109375" style="2" customWidth="1"/>
    <col min="29" max="16384" width="9.140625" style="2"/>
  </cols>
  <sheetData>
    <row r="1" spans="1:40" s="24" customFormat="1" ht="15.75" x14ac:dyDescent="0.25">
      <c r="A1" s="39" t="s">
        <v>36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40" s="24" customFormat="1" ht="15.75" x14ac:dyDescent="0.25">
      <c r="A2" s="30" t="s">
        <v>33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40" x14ac:dyDescent="0.25">
      <c r="A3" s="32"/>
      <c r="Z3" s="41" t="s">
        <v>31</v>
      </c>
      <c r="AA3" s="41"/>
      <c r="AB3" s="41"/>
    </row>
    <row r="4" spans="1:40" ht="17.25" customHeight="1" x14ac:dyDescent="0.25">
      <c r="A4" s="1"/>
      <c r="B4" s="1"/>
      <c r="C4" s="1"/>
      <c r="D4" s="1"/>
      <c r="E4" s="1"/>
      <c r="F4" s="42" t="s">
        <v>0</v>
      </c>
      <c r="G4" s="42"/>
      <c r="H4" s="42"/>
      <c r="I4" s="4"/>
      <c r="J4" s="42" t="s">
        <v>30</v>
      </c>
      <c r="K4" s="42"/>
      <c r="L4" s="42"/>
      <c r="M4" s="4"/>
      <c r="N4" s="40" t="s">
        <v>24</v>
      </c>
      <c r="O4" s="40"/>
      <c r="P4" s="40"/>
      <c r="Q4" s="1"/>
      <c r="R4" s="40" t="s">
        <v>26</v>
      </c>
      <c r="S4" s="40"/>
      <c r="T4" s="40"/>
      <c r="U4" s="1"/>
      <c r="V4" s="40" t="s">
        <v>27</v>
      </c>
      <c r="W4" s="40"/>
      <c r="X4" s="40"/>
      <c r="Y4" s="1"/>
      <c r="Z4" s="40" t="s">
        <v>28</v>
      </c>
      <c r="AA4" s="40"/>
      <c r="AB4" s="40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s="26" customFormat="1" ht="12.75" x14ac:dyDescent="0.2">
      <c r="A5" s="25"/>
      <c r="B5" s="25"/>
      <c r="C5" s="25"/>
      <c r="D5" s="25"/>
      <c r="E5" s="25"/>
      <c r="F5" s="44" t="s">
        <v>1</v>
      </c>
      <c r="G5" s="44"/>
      <c r="H5" s="44"/>
      <c r="I5" s="22"/>
      <c r="J5" s="44" t="s">
        <v>1</v>
      </c>
      <c r="K5" s="44"/>
      <c r="L5" s="44"/>
      <c r="M5" s="22"/>
      <c r="N5" s="44" t="s">
        <v>25</v>
      </c>
      <c r="O5" s="44"/>
      <c r="P5" s="44"/>
      <c r="Q5" s="25"/>
      <c r="R5" s="44" t="s">
        <v>25</v>
      </c>
      <c r="S5" s="44"/>
      <c r="T5" s="44"/>
      <c r="U5" s="25"/>
      <c r="V5" s="44" t="s">
        <v>25</v>
      </c>
      <c r="W5" s="44"/>
      <c r="X5" s="44"/>
      <c r="Y5" s="25"/>
      <c r="Z5" s="44" t="s">
        <v>29</v>
      </c>
      <c r="AA5" s="44"/>
      <c r="AB5" s="44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</row>
    <row r="6" spans="1:40" ht="17.25" customHeight="1" x14ac:dyDescent="0.25">
      <c r="A6" s="1"/>
      <c r="B6" s="1"/>
      <c r="C6" s="1"/>
      <c r="D6" s="1"/>
      <c r="E6" s="1"/>
      <c r="F6" s="45" t="s">
        <v>2</v>
      </c>
      <c r="G6" s="45"/>
      <c r="H6" s="45"/>
      <c r="I6" s="12"/>
      <c r="J6" s="45" t="s">
        <v>3</v>
      </c>
      <c r="K6" s="45"/>
      <c r="L6" s="45"/>
      <c r="M6" s="12"/>
      <c r="N6" s="12"/>
      <c r="O6" s="12"/>
      <c r="P6" s="12"/>
      <c r="Q6" s="6"/>
      <c r="R6" s="46"/>
      <c r="S6" s="46"/>
      <c r="T6" s="46"/>
      <c r="U6" s="6"/>
      <c r="V6" s="46"/>
      <c r="W6" s="46"/>
      <c r="X6" s="46"/>
      <c r="Y6" s="6"/>
      <c r="Z6" s="46"/>
      <c r="AA6" s="46"/>
      <c r="AB6" s="46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12.75" customHeight="1" x14ac:dyDescent="0.25">
      <c r="A7" s="1"/>
      <c r="B7" s="1"/>
      <c r="C7" s="1"/>
      <c r="D7" s="1"/>
      <c r="E7" s="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6"/>
      <c r="R7" s="13"/>
      <c r="S7" s="13"/>
      <c r="T7" s="13"/>
      <c r="U7" s="6"/>
      <c r="V7" s="13"/>
      <c r="W7" s="13"/>
      <c r="X7" s="13"/>
      <c r="Y7" s="6"/>
      <c r="Z7" s="13"/>
      <c r="AA7" s="13"/>
      <c r="AB7" s="13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0" x14ac:dyDescent="0.25">
      <c r="A8" s="1"/>
      <c r="B8" s="1"/>
      <c r="C8" s="1"/>
      <c r="D8" s="1"/>
      <c r="E8" s="1"/>
      <c r="F8" s="12" t="s">
        <v>4</v>
      </c>
      <c r="G8" s="12" t="s">
        <v>5</v>
      </c>
      <c r="H8" s="12"/>
      <c r="I8" s="12"/>
      <c r="J8" s="12" t="s">
        <v>4</v>
      </c>
      <c r="K8" s="12" t="s">
        <v>5</v>
      </c>
      <c r="L8" s="12"/>
      <c r="M8" s="12"/>
      <c r="N8" s="12" t="s">
        <v>4</v>
      </c>
      <c r="O8" s="12" t="s">
        <v>5</v>
      </c>
      <c r="P8" s="12"/>
      <c r="Q8" s="6"/>
      <c r="R8" s="12" t="s">
        <v>4</v>
      </c>
      <c r="S8" s="12" t="s">
        <v>5</v>
      </c>
      <c r="T8" s="12"/>
      <c r="U8" s="12"/>
      <c r="V8" s="12" t="s">
        <v>4</v>
      </c>
      <c r="W8" s="12" t="s">
        <v>5</v>
      </c>
      <c r="X8" s="12"/>
      <c r="Y8" s="12"/>
      <c r="Z8" s="12" t="s">
        <v>4</v>
      </c>
      <c r="AA8" s="12" t="s">
        <v>5</v>
      </c>
      <c r="AB8" s="12"/>
    </row>
    <row r="9" spans="1:40" x14ac:dyDescent="0.25">
      <c r="A9" s="1"/>
      <c r="B9" s="1"/>
      <c r="C9" s="1"/>
      <c r="D9" s="1"/>
      <c r="E9" s="1"/>
      <c r="F9" s="12" t="s">
        <v>6</v>
      </c>
      <c r="G9" s="12" t="s">
        <v>6</v>
      </c>
      <c r="H9" s="12" t="s">
        <v>7</v>
      </c>
      <c r="I9" s="12"/>
      <c r="J9" s="12" t="s">
        <v>6</v>
      </c>
      <c r="K9" s="12" t="s">
        <v>6</v>
      </c>
      <c r="L9" s="13" t="s">
        <v>7</v>
      </c>
      <c r="M9" s="12"/>
      <c r="N9" s="12" t="s">
        <v>8</v>
      </c>
      <c r="O9" s="12" t="s">
        <v>8</v>
      </c>
      <c r="P9" s="12" t="s">
        <v>9</v>
      </c>
      <c r="Q9" s="6"/>
      <c r="R9" s="12" t="s">
        <v>8</v>
      </c>
      <c r="S9" s="12" t="s">
        <v>8</v>
      </c>
      <c r="T9" s="12" t="s">
        <v>9</v>
      </c>
      <c r="U9" s="12"/>
      <c r="V9" s="12" t="s">
        <v>8</v>
      </c>
      <c r="W9" s="12" t="s">
        <v>8</v>
      </c>
      <c r="X9" s="12" t="s">
        <v>9</v>
      </c>
      <c r="Y9" s="12"/>
      <c r="Z9" s="12" t="s">
        <v>8</v>
      </c>
      <c r="AA9" s="12" t="s">
        <v>8</v>
      </c>
      <c r="AB9" s="13" t="s">
        <v>9</v>
      </c>
    </row>
    <row r="10" spans="1:40" x14ac:dyDescent="0.25">
      <c r="A10" s="4" t="s">
        <v>10</v>
      </c>
      <c r="B10" s="1"/>
      <c r="C10" s="7"/>
      <c r="D10" s="1"/>
      <c r="E10" s="1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40" x14ac:dyDescent="0.25">
      <c r="A11" s="1"/>
      <c r="B11" s="1" t="s">
        <v>11</v>
      </c>
      <c r="C11" s="1"/>
      <c r="D11" s="1"/>
      <c r="E11" s="1"/>
      <c r="F11" s="31" t="s">
        <v>16</v>
      </c>
      <c r="G11" s="31" t="s">
        <v>16</v>
      </c>
      <c r="H11" s="31" t="s">
        <v>16</v>
      </c>
      <c r="I11" s="27"/>
      <c r="J11" s="31" t="s">
        <v>16</v>
      </c>
      <c r="K11" s="31" t="s">
        <v>16</v>
      </c>
      <c r="L11" s="31" t="s">
        <v>16</v>
      </c>
      <c r="M11" s="27"/>
      <c r="N11" s="31" t="s">
        <v>16</v>
      </c>
      <c r="O11" s="31" t="s">
        <v>16</v>
      </c>
      <c r="P11" s="31" t="s">
        <v>16</v>
      </c>
      <c r="Q11" s="27"/>
      <c r="R11" s="31" t="s">
        <v>16</v>
      </c>
      <c r="S11" s="31" t="s">
        <v>16</v>
      </c>
      <c r="T11" s="31" t="s">
        <v>16</v>
      </c>
      <c r="U11" s="27"/>
      <c r="V11" s="31" t="s">
        <v>16</v>
      </c>
      <c r="W11" s="31" t="s">
        <v>16</v>
      </c>
      <c r="X11" s="31" t="s">
        <v>16</v>
      </c>
      <c r="Y11" s="27"/>
      <c r="Z11" s="31" t="s">
        <v>16</v>
      </c>
      <c r="AA11" s="31" t="s">
        <v>16</v>
      </c>
      <c r="AB11" s="31" t="s">
        <v>16</v>
      </c>
    </row>
    <row r="12" spans="1:40" x14ac:dyDescent="0.25">
      <c r="A12" s="1"/>
      <c r="B12" s="1" t="s">
        <v>12</v>
      </c>
      <c r="C12" s="1"/>
      <c r="D12" s="1"/>
      <c r="E12" s="1"/>
      <c r="F12" s="31" t="s">
        <v>16</v>
      </c>
      <c r="G12" s="31" t="s">
        <v>16</v>
      </c>
      <c r="H12" s="31" t="s">
        <v>16</v>
      </c>
      <c r="I12" s="27"/>
      <c r="J12" s="31" t="s">
        <v>16</v>
      </c>
      <c r="K12" s="31" t="s">
        <v>16</v>
      </c>
      <c r="L12" s="31" t="s">
        <v>16</v>
      </c>
      <c r="M12" s="27"/>
      <c r="N12" s="31" t="s">
        <v>16</v>
      </c>
      <c r="O12" s="31" t="s">
        <v>16</v>
      </c>
      <c r="P12" s="31" t="s">
        <v>16</v>
      </c>
      <c r="Q12" s="27"/>
      <c r="R12" s="31" t="s">
        <v>16</v>
      </c>
      <c r="S12" s="31" t="s">
        <v>16</v>
      </c>
      <c r="T12" s="31" t="s">
        <v>16</v>
      </c>
      <c r="U12" s="27"/>
      <c r="V12" s="31" t="s">
        <v>16</v>
      </c>
      <c r="W12" s="31" t="s">
        <v>16</v>
      </c>
      <c r="X12" s="31" t="s">
        <v>16</v>
      </c>
      <c r="Y12" s="27"/>
      <c r="Z12" s="31" t="s">
        <v>16</v>
      </c>
      <c r="AA12" s="31" t="s">
        <v>16</v>
      </c>
      <c r="AB12" s="31" t="s">
        <v>16</v>
      </c>
    </row>
    <row r="13" spans="1:40" x14ac:dyDescent="0.25">
      <c r="A13" s="1"/>
      <c r="B13" s="1" t="s">
        <v>13</v>
      </c>
      <c r="C13" s="1"/>
      <c r="D13" s="1"/>
      <c r="E13" s="1"/>
      <c r="F13" s="31" t="s">
        <v>16</v>
      </c>
      <c r="G13" s="31" t="s">
        <v>16</v>
      </c>
      <c r="H13" s="31" t="s">
        <v>16</v>
      </c>
      <c r="I13" s="27"/>
      <c r="J13" s="31" t="s">
        <v>16</v>
      </c>
      <c r="K13" s="31" t="s">
        <v>16</v>
      </c>
      <c r="L13" s="31" t="s">
        <v>16</v>
      </c>
      <c r="M13" s="27"/>
      <c r="N13" s="31" t="s">
        <v>16</v>
      </c>
      <c r="O13" s="31" t="s">
        <v>16</v>
      </c>
      <c r="P13" s="31" t="s">
        <v>16</v>
      </c>
      <c r="Q13" s="27"/>
      <c r="R13" s="31" t="s">
        <v>16</v>
      </c>
      <c r="S13" s="31" t="s">
        <v>16</v>
      </c>
      <c r="T13" s="31" t="s">
        <v>16</v>
      </c>
      <c r="U13" s="27"/>
      <c r="V13" s="31" t="s">
        <v>16</v>
      </c>
      <c r="W13" s="31" t="s">
        <v>16</v>
      </c>
      <c r="X13" s="31" t="s">
        <v>16</v>
      </c>
      <c r="Y13" s="27"/>
      <c r="Z13" s="31" t="s">
        <v>16</v>
      </c>
      <c r="AA13" s="31" t="s">
        <v>16</v>
      </c>
      <c r="AB13" s="31" t="s">
        <v>16</v>
      </c>
    </row>
    <row r="14" spans="1:40" x14ac:dyDescent="0.25">
      <c r="A14" s="1"/>
      <c r="B14" s="1" t="s">
        <v>14</v>
      </c>
      <c r="C14" s="1"/>
      <c r="D14" s="1"/>
      <c r="E14" s="1"/>
      <c r="F14" s="31" t="s">
        <v>16</v>
      </c>
      <c r="G14" s="31" t="s">
        <v>16</v>
      </c>
      <c r="H14" s="31" t="s">
        <v>16</v>
      </c>
      <c r="I14" s="27"/>
      <c r="J14" s="31" t="s">
        <v>16</v>
      </c>
      <c r="K14" s="31" t="s">
        <v>16</v>
      </c>
      <c r="L14" s="31" t="s">
        <v>16</v>
      </c>
      <c r="M14" s="27"/>
      <c r="N14" s="31" t="s">
        <v>16</v>
      </c>
      <c r="O14" s="31" t="s">
        <v>16</v>
      </c>
      <c r="P14" s="31" t="s">
        <v>16</v>
      </c>
      <c r="Q14" s="27"/>
      <c r="R14" s="31" t="s">
        <v>16</v>
      </c>
      <c r="S14" s="31" t="s">
        <v>16</v>
      </c>
      <c r="T14" s="31" t="s">
        <v>16</v>
      </c>
      <c r="U14" s="27"/>
      <c r="V14" s="31" t="s">
        <v>16</v>
      </c>
      <c r="W14" s="31" t="s">
        <v>16</v>
      </c>
      <c r="X14" s="31" t="s">
        <v>16</v>
      </c>
      <c r="Y14" s="27"/>
      <c r="Z14" s="31" t="s">
        <v>16</v>
      </c>
      <c r="AA14" s="31" t="s">
        <v>16</v>
      </c>
      <c r="AB14" s="31" t="s">
        <v>16</v>
      </c>
    </row>
    <row r="15" spans="1:40" x14ac:dyDescent="0.25">
      <c r="A15" s="1"/>
      <c r="B15" s="1"/>
      <c r="C15" s="1"/>
      <c r="D15" s="1"/>
      <c r="E15" s="1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</row>
    <row r="16" spans="1:40" ht="30" customHeight="1" x14ac:dyDescent="0.25">
      <c r="A16" s="47" t="s">
        <v>15</v>
      </c>
      <c r="B16" s="47"/>
      <c r="C16" s="47"/>
      <c r="D16" s="47"/>
      <c r="E16" s="47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</row>
    <row r="17" spans="1:28" x14ac:dyDescent="0.25">
      <c r="A17" s="11"/>
      <c r="B17" s="11"/>
      <c r="C17" s="11"/>
      <c r="D17" s="11"/>
      <c r="E17" s="11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</row>
    <row r="18" spans="1:28" x14ac:dyDescent="0.25">
      <c r="A18" s="11"/>
      <c r="B18" s="11" t="s">
        <v>11</v>
      </c>
      <c r="C18" s="11"/>
      <c r="D18" s="11"/>
      <c r="E18" s="11"/>
      <c r="F18" s="28">
        <f>H18*0.56+0.01</f>
        <v>589.4212</v>
      </c>
      <c r="G18" s="28">
        <f>H18-F18</f>
        <v>463.09879999999998</v>
      </c>
      <c r="H18" s="28">
        <v>1052.52</v>
      </c>
      <c r="I18" s="28"/>
      <c r="J18" s="28">
        <f>L18*0.56+0.01</f>
        <v>567.78280000000007</v>
      </c>
      <c r="K18" s="28">
        <f>L18-J18</f>
        <v>446.09719999999993</v>
      </c>
      <c r="L18" s="28">
        <v>1013.88</v>
      </c>
      <c r="M18" s="28"/>
      <c r="N18" s="28">
        <f>P18*0.56+0.01</f>
        <v>589.4212</v>
      </c>
      <c r="O18" s="28">
        <f>P18-N18</f>
        <v>463.09879999999998</v>
      </c>
      <c r="P18" s="28">
        <v>1052.52</v>
      </c>
      <c r="Q18" s="28"/>
      <c r="R18" s="28">
        <f>T18*0.56+0.01</f>
        <v>558.62120000000004</v>
      </c>
      <c r="S18" s="28">
        <f>T18-R18</f>
        <v>438.89879999999994</v>
      </c>
      <c r="T18" s="28">
        <v>997.52</v>
      </c>
      <c r="U18" s="28"/>
      <c r="V18" s="28" t="s">
        <v>16</v>
      </c>
      <c r="W18" s="28" t="s">
        <v>16</v>
      </c>
      <c r="X18" s="28" t="s">
        <v>16</v>
      </c>
      <c r="Y18" s="28"/>
      <c r="Z18" s="28">
        <f>AB18*0.56+0.01</f>
        <v>551.36360000000002</v>
      </c>
      <c r="AA18" s="28">
        <f>AB18-Z18</f>
        <v>433.19639999999993</v>
      </c>
      <c r="AB18" s="28">
        <v>984.56</v>
      </c>
    </row>
    <row r="19" spans="1:28" x14ac:dyDescent="0.25">
      <c r="A19" s="11"/>
      <c r="B19" s="11" t="s">
        <v>12</v>
      </c>
      <c r="C19" s="11"/>
      <c r="D19" s="11"/>
      <c r="E19" s="11"/>
      <c r="F19" s="28">
        <f t="shared" ref="F19" si="0">H19*0.56</f>
        <v>1012.5248</v>
      </c>
      <c r="G19" s="28">
        <f t="shared" ref="G19:G21" si="1">H19-F19</f>
        <v>795.5551999999999</v>
      </c>
      <c r="H19" s="28">
        <v>1808.08</v>
      </c>
      <c r="I19" s="28"/>
      <c r="J19" s="28">
        <f t="shared" ref="J19:J21" si="2">L19*0.56</f>
        <v>982.95680000000004</v>
      </c>
      <c r="K19" s="28">
        <f t="shared" ref="K19:K21" si="3">L19-J19</f>
        <v>772.32319999999993</v>
      </c>
      <c r="L19" s="28">
        <v>1755.28</v>
      </c>
      <c r="M19" s="28"/>
      <c r="N19" s="28">
        <f>P19*0.56+0.01</f>
        <v>1040.8036</v>
      </c>
      <c r="O19" s="28">
        <f>P19-N19</f>
        <v>817.75639999999999</v>
      </c>
      <c r="P19" s="28">
        <v>1858.56</v>
      </c>
      <c r="Q19" s="28"/>
      <c r="R19" s="28">
        <f t="shared" ref="R19" si="4">T19*0.56</f>
        <v>986.33920000000001</v>
      </c>
      <c r="S19" s="28">
        <f t="shared" ref="S19:S21" si="5">T19-R19</f>
        <v>774.98079999999993</v>
      </c>
      <c r="T19" s="28">
        <v>1761.32</v>
      </c>
      <c r="U19" s="28"/>
      <c r="V19" s="28" t="s">
        <v>16</v>
      </c>
      <c r="W19" s="28" t="s">
        <v>16</v>
      </c>
      <c r="X19" s="28" t="s">
        <v>16</v>
      </c>
      <c r="Y19" s="28"/>
      <c r="Z19" s="28">
        <f t="shared" ref="Z19:Z21" si="6">AB19*0.56</f>
        <v>967.32159999999999</v>
      </c>
      <c r="AA19" s="28">
        <f t="shared" ref="AA19:AA21" si="7">AB19-Z19</f>
        <v>760.03839999999991</v>
      </c>
      <c r="AB19" s="28">
        <v>1727.36</v>
      </c>
    </row>
    <row r="20" spans="1:28" x14ac:dyDescent="0.25">
      <c r="A20" s="11"/>
      <c r="B20" s="11" t="s">
        <v>13</v>
      </c>
      <c r="C20" s="11"/>
      <c r="D20" s="11"/>
      <c r="E20" s="11"/>
      <c r="F20" s="28">
        <f>H20*0.56</f>
        <v>656.52160000000003</v>
      </c>
      <c r="G20" s="28">
        <f t="shared" si="1"/>
        <v>515.83839999999987</v>
      </c>
      <c r="H20" s="28">
        <v>1172.3599999999999</v>
      </c>
      <c r="I20" s="28"/>
      <c r="J20" s="28">
        <f t="shared" si="2"/>
        <v>629.64160000000004</v>
      </c>
      <c r="K20" s="28">
        <f t="shared" si="3"/>
        <v>494.71839999999986</v>
      </c>
      <c r="L20" s="28">
        <v>1124.3599999999999</v>
      </c>
      <c r="M20" s="28"/>
      <c r="N20" s="28">
        <f>P20*0.56+0.01-0.01</f>
        <v>656.52160000000003</v>
      </c>
      <c r="O20" s="28">
        <f>P20-N20</f>
        <v>515.83839999999987</v>
      </c>
      <c r="P20" s="28">
        <v>1172.3599999999999</v>
      </c>
      <c r="Q20" s="28"/>
      <c r="R20" s="28">
        <f>T20*0.56+0.01</f>
        <v>622.25960000000009</v>
      </c>
      <c r="S20" s="28">
        <f t="shared" si="5"/>
        <v>488.90039999999999</v>
      </c>
      <c r="T20" s="28">
        <v>1111.1600000000001</v>
      </c>
      <c r="U20" s="28"/>
      <c r="V20" s="28" t="s">
        <v>16</v>
      </c>
      <c r="W20" s="28" t="s">
        <v>16</v>
      </c>
      <c r="X20" s="28" t="s">
        <v>16</v>
      </c>
      <c r="Y20" s="28"/>
      <c r="Z20" s="28">
        <f t="shared" si="6"/>
        <v>613.24480000000005</v>
      </c>
      <c r="AA20" s="28">
        <f t="shared" si="7"/>
        <v>481.83519999999987</v>
      </c>
      <c r="AB20" s="28">
        <v>1095.08</v>
      </c>
    </row>
    <row r="21" spans="1:28" x14ac:dyDescent="0.25">
      <c r="A21" s="11"/>
      <c r="B21" s="11" t="s">
        <v>14</v>
      </c>
      <c r="C21" s="11"/>
      <c r="D21" s="11"/>
      <c r="E21" s="11"/>
      <c r="F21" s="28">
        <f>H21*0.56+0.01</f>
        <v>1035.7412000000002</v>
      </c>
      <c r="G21" s="28">
        <f t="shared" si="1"/>
        <v>813.77879999999982</v>
      </c>
      <c r="H21" s="28">
        <v>1849.52</v>
      </c>
      <c r="I21" s="28"/>
      <c r="J21" s="28">
        <f t="shared" si="2"/>
        <v>1000.9216</v>
      </c>
      <c r="K21" s="28">
        <f t="shared" si="3"/>
        <v>786.43839999999989</v>
      </c>
      <c r="L21" s="28">
        <v>1787.36</v>
      </c>
      <c r="M21" s="28"/>
      <c r="N21" s="28">
        <f>P21*0.56+0.01</f>
        <v>1035.7412000000002</v>
      </c>
      <c r="O21" s="28">
        <f>P21-N21</f>
        <v>813.77879999999982</v>
      </c>
      <c r="P21" s="28">
        <v>1849.52</v>
      </c>
      <c r="Q21" s="28"/>
      <c r="R21" s="28">
        <f>T21*0.56+0.01</f>
        <v>981.6228000000001</v>
      </c>
      <c r="S21" s="28">
        <f t="shared" si="5"/>
        <v>771.25720000000001</v>
      </c>
      <c r="T21" s="28">
        <v>1752.88</v>
      </c>
      <c r="U21" s="28"/>
      <c r="V21" s="28" t="s">
        <v>16</v>
      </c>
      <c r="W21" s="28" t="s">
        <v>16</v>
      </c>
      <c r="X21" s="28" t="s">
        <v>16</v>
      </c>
      <c r="Y21" s="28"/>
      <c r="Z21" s="28">
        <f t="shared" si="6"/>
        <v>962.66240000000005</v>
      </c>
      <c r="AA21" s="28">
        <f t="shared" si="7"/>
        <v>756.37759999999992</v>
      </c>
      <c r="AB21" s="28">
        <v>1719.04</v>
      </c>
    </row>
    <row r="22" spans="1:28" x14ac:dyDescent="0.25"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</row>
    <row r="23" spans="1:28" x14ac:dyDescent="0.25">
      <c r="A23" s="48" t="s">
        <v>17</v>
      </c>
      <c r="B23" s="48"/>
      <c r="C23" s="48"/>
      <c r="D23" s="48"/>
      <c r="E23" s="48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pans="1:28" x14ac:dyDescent="0.25"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</row>
    <row r="25" spans="1:28" x14ac:dyDescent="0.25">
      <c r="B25" s="2" t="s">
        <v>11</v>
      </c>
      <c r="F25" s="29">
        <f>H25*0.56</f>
        <v>190.4</v>
      </c>
      <c r="G25" s="29">
        <f>H25-F25</f>
        <v>149.6</v>
      </c>
      <c r="H25" s="29">
        <v>340</v>
      </c>
      <c r="I25" s="29"/>
      <c r="J25" s="29">
        <f>L25*0.56</f>
        <v>164.61760000000004</v>
      </c>
      <c r="K25" s="29">
        <f>L25-J25</f>
        <v>129.3424</v>
      </c>
      <c r="L25" s="29">
        <v>293.96000000000004</v>
      </c>
      <c r="M25" s="29"/>
      <c r="N25" s="29">
        <f>P25*0.56</f>
        <v>191.67680000000001</v>
      </c>
      <c r="O25" s="29">
        <f>P25-N25</f>
        <v>150.60319999999996</v>
      </c>
      <c r="P25" s="29">
        <v>342.28</v>
      </c>
      <c r="Q25" s="29"/>
      <c r="R25" s="29">
        <f>T25*0.56</f>
        <v>184.8</v>
      </c>
      <c r="S25" s="29">
        <f>T25-R25</f>
        <v>145.19999999999999</v>
      </c>
      <c r="T25" s="29">
        <v>330</v>
      </c>
      <c r="U25" s="29"/>
      <c r="V25" s="29" t="s">
        <v>16</v>
      </c>
      <c r="W25" s="29" t="s">
        <v>16</v>
      </c>
      <c r="X25" s="29" t="s">
        <v>16</v>
      </c>
      <c r="Y25" s="29"/>
      <c r="Z25" s="29">
        <f>AB25*0.56</f>
        <v>185.00160000000002</v>
      </c>
      <c r="AA25" s="29">
        <f>AB25-Z25</f>
        <v>145.35839999999999</v>
      </c>
      <c r="AB25" s="29">
        <v>330.36</v>
      </c>
    </row>
    <row r="26" spans="1:28" x14ac:dyDescent="0.25">
      <c r="B26" s="2" t="s">
        <v>12</v>
      </c>
      <c r="F26" s="29">
        <f t="shared" ref="F26:F27" si="8">H26*0.56</f>
        <v>675.92000000000007</v>
      </c>
      <c r="G26" s="29">
        <f t="shared" ref="G26:G28" si="9">H26-F26</f>
        <v>531.07999999999993</v>
      </c>
      <c r="H26" s="29">
        <v>1207</v>
      </c>
      <c r="I26" s="29"/>
      <c r="J26" s="29">
        <f>L26*0.56+0.01</f>
        <v>584.40359999999998</v>
      </c>
      <c r="K26" s="29">
        <f t="shared" ref="K26:K28" si="10">L26-J26</f>
        <v>459.15639999999996</v>
      </c>
      <c r="L26" s="29">
        <v>1043.56</v>
      </c>
      <c r="M26" s="29"/>
      <c r="N26" s="29">
        <f>P26*0.56</f>
        <v>708.17600000000004</v>
      </c>
      <c r="O26" s="29">
        <f t="shared" ref="O26:O28" si="11">P26-N26</f>
        <v>556.42399999999986</v>
      </c>
      <c r="P26" s="29">
        <v>1264.5999999999999</v>
      </c>
      <c r="Q26" s="29"/>
      <c r="R26" s="29">
        <f>T26*0.56</f>
        <v>675.40480000000002</v>
      </c>
      <c r="S26" s="29">
        <f t="shared" ref="S26:S28" si="12">T26-R26</f>
        <v>530.6751999999999</v>
      </c>
      <c r="T26" s="29">
        <v>1206.08</v>
      </c>
      <c r="U26" s="29"/>
      <c r="V26" s="29" t="s">
        <v>16</v>
      </c>
      <c r="W26" s="29" t="s">
        <v>16</v>
      </c>
      <c r="X26" s="29" t="s">
        <v>16</v>
      </c>
      <c r="Y26" s="29"/>
      <c r="Z26" s="29">
        <f t="shared" ref="Z26:Z28" si="13">AB26*0.56</f>
        <v>660.82240000000002</v>
      </c>
      <c r="AA26" s="29">
        <f t="shared" ref="AA26:AA28" si="14">AB26-Z26</f>
        <v>519.21759999999995</v>
      </c>
      <c r="AB26" s="29">
        <v>1180.04</v>
      </c>
    </row>
    <row r="27" spans="1:28" x14ac:dyDescent="0.25">
      <c r="B27" s="2" t="s">
        <v>13</v>
      </c>
      <c r="F27" s="29">
        <f t="shared" si="8"/>
        <v>331.74400000000003</v>
      </c>
      <c r="G27" s="29">
        <f t="shared" si="9"/>
        <v>260.65599999999995</v>
      </c>
      <c r="H27" s="29">
        <v>592.4</v>
      </c>
      <c r="I27" s="29"/>
      <c r="J27" s="29">
        <f>L27*0.56+0.01</f>
        <v>325.51560000000001</v>
      </c>
      <c r="K27" s="29">
        <f t="shared" si="10"/>
        <v>255.74439999999998</v>
      </c>
      <c r="L27" s="29">
        <v>581.26</v>
      </c>
      <c r="M27" s="29"/>
      <c r="N27" s="29">
        <f>P27*0.56</f>
        <v>331.74400000000003</v>
      </c>
      <c r="O27" s="29">
        <f t="shared" si="11"/>
        <v>260.65599999999995</v>
      </c>
      <c r="P27" s="29">
        <v>592.4</v>
      </c>
      <c r="Q27" s="29"/>
      <c r="R27" s="29">
        <f t="shared" ref="R27:R28" si="15">T27*0.56</f>
        <v>317.9008</v>
      </c>
      <c r="S27" s="29">
        <f t="shared" si="12"/>
        <v>249.77919999999995</v>
      </c>
      <c r="T27" s="29">
        <v>567.67999999999995</v>
      </c>
      <c r="U27" s="29"/>
      <c r="V27" s="29" t="s">
        <v>16</v>
      </c>
      <c r="W27" s="29" t="s">
        <v>16</v>
      </c>
      <c r="X27" s="29" t="s">
        <v>16</v>
      </c>
      <c r="Y27" s="29"/>
      <c r="Z27" s="29">
        <f>AB27*0.56+0.01</f>
        <v>314.03559999999999</v>
      </c>
      <c r="AA27" s="29">
        <f t="shared" si="14"/>
        <v>246.7244</v>
      </c>
      <c r="AB27" s="29">
        <v>560.76</v>
      </c>
    </row>
    <row r="28" spans="1:28" x14ac:dyDescent="0.25">
      <c r="B28" s="2" t="s">
        <v>14</v>
      </c>
      <c r="F28" s="29">
        <f>H28*0.56+0.01</f>
        <v>933.00360000000001</v>
      </c>
      <c r="G28" s="29">
        <f t="shared" si="9"/>
        <v>733.05639999999994</v>
      </c>
      <c r="H28" s="29">
        <v>1666.06</v>
      </c>
      <c r="I28" s="29"/>
      <c r="J28" s="29">
        <f t="shared" ref="J28" si="16">L28*0.56</f>
        <v>815.68480000000011</v>
      </c>
      <c r="K28" s="29">
        <f t="shared" si="10"/>
        <v>640.89520000000005</v>
      </c>
      <c r="L28" s="29">
        <v>1456.5800000000002</v>
      </c>
      <c r="M28" s="29"/>
      <c r="N28" s="29">
        <f>P28*0.56</f>
        <v>943.57760000000007</v>
      </c>
      <c r="O28" s="29">
        <f t="shared" si="11"/>
        <v>741.38239999999996</v>
      </c>
      <c r="P28" s="29">
        <v>1684.96</v>
      </c>
      <c r="Q28" s="29"/>
      <c r="R28" s="29">
        <f t="shared" si="15"/>
        <v>899.00160000000005</v>
      </c>
      <c r="S28" s="29">
        <f t="shared" si="12"/>
        <v>706.35839999999985</v>
      </c>
      <c r="T28" s="29">
        <v>1605.36</v>
      </c>
      <c r="U28" s="29"/>
      <c r="V28" s="29" t="s">
        <v>16</v>
      </c>
      <c r="W28" s="29" t="s">
        <v>16</v>
      </c>
      <c r="X28" s="29" t="s">
        <v>16</v>
      </c>
      <c r="Y28" s="29"/>
      <c r="Z28" s="29">
        <f t="shared" si="13"/>
        <v>877.72160000000008</v>
      </c>
      <c r="AA28" s="29">
        <f t="shared" si="14"/>
        <v>689.63839999999982</v>
      </c>
      <c r="AB28" s="29">
        <v>1567.36</v>
      </c>
    </row>
    <row r="29" spans="1:28" x14ac:dyDescent="0.25"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</row>
    <row r="30" spans="1:28" x14ac:dyDescent="0.25">
      <c r="A30" s="10" t="s">
        <v>18</v>
      </c>
      <c r="B30" s="10"/>
      <c r="C30" s="10"/>
      <c r="D30" s="10"/>
      <c r="E30" s="11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x14ac:dyDescent="0.25">
      <c r="A31" s="11"/>
      <c r="B31" s="11"/>
      <c r="C31" s="11"/>
      <c r="D31" s="11"/>
      <c r="E31" s="11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x14ac:dyDescent="0.25">
      <c r="A32" s="11"/>
      <c r="B32" s="11" t="s">
        <v>12</v>
      </c>
      <c r="C32" s="11"/>
      <c r="D32" s="11"/>
      <c r="E32" s="11"/>
      <c r="F32" s="28">
        <f>H32*0.56</f>
        <v>338.90080000000006</v>
      </c>
      <c r="G32" s="28">
        <f>H32-F32</f>
        <v>266.2792</v>
      </c>
      <c r="H32" s="28">
        <v>605.18000000000006</v>
      </c>
      <c r="I32" s="28"/>
      <c r="J32" s="28">
        <f>L32*0.56</f>
        <v>293.03680000000003</v>
      </c>
      <c r="K32" s="28">
        <f>L32-J32</f>
        <v>230.24319999999994</v>
      </c>
      <c r="L32" s="28">
        <v>523.28</v>
      </c>
      <c r="M32" s="28"/>
      <c r="N32" s="28">
        <f>P32*0.56+0.01</f>
        <v>344.54440000000005</v>
      </c>
      <c r="O32" s="28">
        <f t="shared" ref="O32:O33" si="17">P32-N32</f>
        <v>270.69559999999996</v>
      </c>
      <c r="P32" s="28">
        <v>615.24</v>
      </c>
      <c r="Q32" s="28"/>
      <c r="R32" s="28">
        <f>T32*0.56+0.01</f>
        <v>331.28359999999998</v>
      </c>
      <c r="S32" s="28">
        <f>T32-R32</f>
        <v>260.27639999999997</v>
      </c>
      <c r="T32" s="28">
        <v>591.55999999999995</v>
      </c>
      <c r="U32" s="28"/>
      <c r="V32" s="28" t="s">
        <v>16</v>
      </c>
      <c r="W32" s="28" t="s">
        <v>16</v>
      </c>
      <c r="X32" s="28" t="s">
        <v>16</v>
      </c>
      <c r="Y32" s="28"/>
      <c r="Z32" s="28">
        <f t="shared" ref="Z32:Z33" si="18">AB32*0.56</f>
        <v>325.71840000000003</v>
      </c>
      <c r="AA32" s="28">
        <f t="shared" ref="AA32:AA33" si="19">AB32-Z32</f>
        <v>255.92159999999996</v>
      </c>
      <c r="AB32" s="28">
        <v>581.64</v>
      </c>
    </row>
    <row r="33" spans="1:28" x14ac:dyDescent="0.25">
      <c r="A33" s="11"/>
      <c r="B33" s="11" t="s">
        <v>14</v>
      </c>
      <c r="C33" s="11"/>
      <c r="D33" s="11"/>
      <c r="E33" s="11"/>
      <c r="F33" s="28">
        <f>H33*0.56+0.01</f>
        <v>426.59560000000005</v>
      </c>
      <c r="G33" s="28">
        <f>H33-F33</f>
        <v>335.16439999999994</v>
      </c>
      <c r="H33" s="28">
        <v>761.76</v>
      </c>
      <c r="I33" s="28"/>
      <c r="J33" s="28">
        <f>L33*0.56+0.01</f>
        <v>394.46280000000002</v>
      </c>
      <c r="K33" s="28">
        <f>L33-J33</f>
        <v>309.91719999999998</v>
      </c>
      <c r="L33" s="28">
        <v>704.38</v>
      </c>
      <c r="M33" s="28"/>
      <c r="N33" s="28">
        <f>P33*0.56+0.01</f>
        <v>426.59560000000005</v>
      </c>
      <c r="O33" s="28">
        <f t="shared" si="17"/>
        <v>335.16439999999994</v>
      </c>
      <c r="P33" s="28">
        <v>761.76</v>
      </c>
      <c r="Q33" s="28"/>
      <c r="R33" s="28">
        <f>T33*0.56</f>
        <v>410.14400000000001</v>
      </c>
      <c r="S33" s="28">
        <f>T33-R33</f>
        <v>322.25599999999997</v>
      </c>
      <c r="T33" s="28">
        <v>732.4</v>
      </c>
      <c r="U33" s="28"/>
      <c r="V33" s="28" t="s">
        <v>16</v>
      </c>
      <c r="W33" s="28" t="s">
        <v>16</v>
      </c>
      <c r="X33" s="28" t="s">
        <v>16</v>
      </c>
      <c r="Y33" s="28"/>
      <c r="Z33" s="28">
        <f t="shared" si="18"/>
        <v>401.31840000000005</v>
      </c>
      <c r="AA33" s="28">
        <f t="shared" si="19"/>
        <v>315.32159999999993</v>
      </c>
      <c r="AB33" s="28">
        <v>716.64</v>
      </c>
    </row>
    <row r="34" spans="1:28" x14ac:dyDescent="0.25"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</row>
    <row r="35" spans="1:28" x14ac:dyDescent="0.25">
      <c r="A35" s="14" t="s">
        <v>19</v>
      </c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</row>
    <row r="36" spans="1:28" x14ac:dyDescent="0.25"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</row>
    <row r="37" spans="1:28" x14ac:dyDescent="0.25">
      <c r="B37" s="2" t="s">
        <v>11</v>
      </c>
      <c r="F37" s="31" t="s">
        <v>16</v>
      </c>
      <c r="G37" s="31" t="s">
        <v>16</v>
      </c>
      <c r="H37" s="31" t="s">
        <v>16</v>
      </c>
      <c r="I37" s="29"/>
      <c r="J37" s="31" t="s">
        <v>16</v>
      </c>
      <c r="K37" s="31" t="s">
        <v>16</v>
      </c>
      <c r="L37" s="31" t="s">
        <v>16</v>
      </c>
      <c r="M37" s="29"/>
      <c r="N37" s="31" t="s">
        <v>16</v>
      </c>
      <c r="O37" s="31" t="s">
        <v>16</v>
      </c>
      <c r="P37" s="31" t="s">
        <v>16</v>
      </c>
      <c r="Q37" s="27"/>
      <c r="R37" s="31" t="s">
        <v>16</v>
      </c>
      <c r="S37" s="31" t="s">
        <v>16</v>
      </c>
      <c r="T37" s="31" t="s">
        <v>16</v>
      </c>
      <c r="U37" s="29"/>
      <c r="V37" s="31" t="s">
        <v>16</v>
      </c>
      <c r="W37" s="31" t="s">
        <v>16</v>
      </c>
      <c r="X37" s="31" t="s">
        <v>16</v>
      </c>
      <c r="Y37" s="29"/>
      <c r="Z37" s="31" t="s">
        <v>16</v>
      </c>
      <c r="AA37" s="31" t="s">
        <v>16</v>
      </c>
      <c r="AB37" s="31" t="s">
        <v>16</v>
      </c>
    </row>
    <row r="38" spans="1:28" x14ac:dyDescent="0.25">
      <c r="B38" s="2" t="s">
        <v>12</v>
      </c>
      <c r="F38" s="31" t="s">
        <v>16</v>
      </c>
      <c r="G38" s="31" t="s">
        <v>16</v>
      </c>
      <c r="H38" s="31" t="s">
        <v>16</v>
      </c>
      <c r="I38" s="29"/>
      <c r="J38" s="31" t="s">
        <v>16</v>
      </c>
      <c r="K38" s="31" t="s">
        <v>16</v>
      </c>
      <c r="L38" s="31" t="s">
        <v>16</v>
      </c>
      <c r="M38" s="29"/>
      <c r="N38" s="31" t="s">
        <v>16</v>
      </c>
      <c r="O38" s="31" t="s">
        <v>16</v>
      </c>
      <c r="P38" s="31" t="s">
        <v>16</v>
      </c>
      <c r="Q38" s="27"/>
      <c r="R38" s="31" t="s">
        <v>16</v>
      </c>
      <c r="S38" s="31" t="s">
        <v>16</v>
      </c>
      <c r="T38" s="31" t="s">
        <v>16</v>
      </c>
      <c r="U38" s="29"/>
      <c r="V38" s="31" t="s">
        <v>16</v>
      </c>
      <c r="W38" s="31" t="s">
        <v>16</v>
      </c>
      <c r="X38" s="31" t="s">
        <v>16</v>
      </c>
      <c r="Y38" s="29"/>
      <c r="Z38" s="31" t="s">
        <v>16</v>
      </c>
      <c r="AA38" s="31" t="s">
        <v>16</v>
      </c>
      <c r="AB38" s="31" t="s">
        <v>16</v>
      </c>
    </row>
    <row r="39" spans="1:28" x14ac:dyDescent="0.25">
      <c r="B39" s="2" t="s">
        <v>13</v>
      </c>
      <c r="F39" s="31" t="s">
        <v>16</v>
      </c>
      <c r="G39" s="31" t="s">
        <v>16</v>
      </c>
      <c r="H39" s="31" t="s">
        <v>16</v>
      </c>
      <c r="I39" s="29"/>
      <c r="J39" s="31" t="s">
        <v>16</v>
      </c>
      <c r="K39" s="31" t="s">
        <v>16</v>
      </c>
      <c r="L39" s="31" t="s">
        <v>16</v>
      </c>
      <c r="M39" s="29"/>
      <c r="N39" s="31" t="s">
        <v>16</v>
      </c>
      <c r="O39" s="31" t="s">
        <v>16</v>
      </c>
      <c r="P39" s="31" t="s">
        <v>16</v>
      </c>
      <c r="Q39" s="27"/>
      <c r="R39" s="31" t="s">
        <v>16</v>
      </c>
      <c r="S39" s="31" t="s">
        <v>16</v>
      </c>
      <c r="T39" s="31" t="s">
        <v>16</v>
      </c>
      <c r="U39" s="29"/>
      <c r="V39" s="31" t="s">
        <v>16</v>
      </c>
      <c r="W39" s="31" t="s">
        <v>16</v>
      </c>
      <c r="X39" s="31" t="s">
        <v>16</v>
      </c>
      <c r="Y39" s="29"/>
      <c r="Z39" s="31" t="s">
        <v>16</v>
      </c>
      <c r="AA39" s="31" t="s">
        <v>16</v>
      </c>
      <c r="AB39" s="31" t="s">
        <v>16</v>
      </c>
    </row>
    <row r="40" spans="1:28" x14ac:dyDescent="0.25">
      <c r="B40" s="2" t="s">
        <v>14</v>
      </c>
      <c r="F40" s="31" t="s">
        <v>16</v>
      </c>
      <c r="G40" s="31" t="s">
        <v>16</v>
      </c>
      <c r="H40" s="31" t="s">
        <v>16</v>
      </c>
      <c r="I40" s="29"/>
      <c r="J40" s="31" t="s">
        <v>16</v>
      </c>
      <c r="K40" s="31" t="s">
        <v>16</v>
      </c>
      <c r="L40" s="31" t="s">
        <v>16</v>
      </c>
      <c r="M40" s="29"/>
      <c r="N40" s="31" t="s">
        <v>16</v>
      </c>
      <c r="O40" s="31" t="s">
        <v>16</v>
      </c>
      <c r="P40" s="31" t="s">
        <v>16</v>
      </c>
      <c r="Q40" s="27"/>
      <c r="R40" s="31" t="s">
        <v>16</v>
      </c>
      <c r="S40" s="31" t="s">
        <v>16</v>
      </c>
      <c r="T40" s="31" t="s">
        <v>16</v>
      </c>
      <c r="U40" s="29"/>
      <c r="V40" s="31" t="s">
        <v>16</v>
      </c>
      <c r="W40" s="31" t="s">
        <v>16</v>
      </c>
      <c r="X40" s="31" t="s">
        <v>16</v>
      </c>
      <c r="Y40" s="29"/>
      <c r="Z40" s="31" t="s">
        <v>16</v>
      </c>
      <c r="AA40" s="31" t="s">
        <v>16</v>
      </c>
      <c r="AB40" s="31" t="s">
        <v>16</v>
      </c>
    </row>
    <row r="41" spans="1:28" x14ac:dyDescent="0.25">
      <c r="F41" s="29"/>
      <c r="G41" s="29"/>
      <c r="H41" s="29"/>
      <c r="I41" s="29"/>
      <c r="J41" s="29"/>
      <c r="K41" s="29"/>
      <c r="L41" s="29"/>
      <c r="M41" s="29"/>
      <c r="N41" s="27"/>
      <c r="O41" s="27"/>
      <c r="P41" s="27"/>
      <c r="Q41" s="27"/>
      <c r="R41" s="29"/>
      <c r="S41" s="29"/>
      <c r="T41" s="29"/>
      <c r="U41" s="29"/>
      <c r="V41" s="29"/>
      <c r="W41" s="29"/>
      <c r="X41" s="29"/>
      <c r="Y41" s="29"/>
      <c r="Z41" s="27"/>
      <c r="AA41" s="27"/>
      <c r="AB41" s="27"/>
    </row>
    <row r="42" spans="1:28" x14ac:dyDescent="0.25">
      <c r="F42" s="29"/>
      <c r="G42" s="29"/>
      <c r="H42" s="29"/>
      <c r="I42" s="29"/>
      <c r="J42" s="29"/>
      <c r="K42" s="29"/>
      <c r="L42" s="29"/>
      <c r="M42" s="29"/>
      <c r="N42" s="27"/>
      <c r="O42" s="27"/>
      <c r="P42" s="27"/>
      <c r="Q42" s="27"/>
      <c r="R42" s="29"/>
      <c r="S42" s="29"/>
      <c r="T42" s="29"/>
      <c r="U42" s="29"/>
      <c r="V42" s="29"/>
      <c r="W42" s="29"/>
      <c r="X42" s="29"/>
      <c r="Y42" s="29"/>
      <c r="Z42" s="27"/>
      <c r="AA42" s="27"/>
      <c r="AB42" s="27"/>
    </row>
    <row r="43" spans="1:28" x14ac:dyDescent="0.25">
      <c r="A43" s="10" t="s">
        <v>20</v>
      </c>
      <c r="B43" s="10"/>
      <c r="C43" s="10"/>
      <c r="D43" s="11"/>
      <c r="E43" s="11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x14ac:dyDescent="0.25">
      <c r="A44" s="11"/>
      <c r="B44" s="11"/>
      <c r="C44" s="11"/>
      <c r="D44" s="11"/>
      <c r="E44" s="11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x14ac:dyDescent="0.25">
      <c r="A45" s="11"/>
      <c r="B45" s="11" t="s">
        <v>11</v>
      </c>
      <c r="C45" s="11"/>
      <c r="D45" s="11"/>
      <c r="E45" s="11"/>
      <c r="F45" s="28" t="s">
        <v>16</v>
      </c>
      <c r="G45" s="28" t="s">
        <v>16</v>
      </c>
      <c r="H45" s="28" t="s">
        <v>16</v>
      </c>
      <c r="I45" s="28"/>
      <c r="J45" s="28" t="s">
        <v>16</v>
      </c>
      <c r="K45" s="28" t="s">
        <v>16</v>
      </c>
      <c r="L45" s="28" t="s">
        <v>16</v>
      </c>
      <c r="M45" s="28"/>
      <c r="N45" s="28" t="s">
        <v>16</v>
      </c>
      <c r="O45" s="28" t="s">
        <v>16</v>
      </c>
      <c r="P45" s="28" t="s">
        <v>16</v>
      </c>
      <c r="Q45" s="28"/>
      <c r="R45" s="28" t="s">
        <v>16</v>
      </c>
      <c r="S45" s="28" t="s">
        <v>16</v>
      </c>
      <c r="T45" s="28" t="s">
        <v>16</v>
      </c>
      <c r="U45" s="28"/>
      <c r="V45" s="28" t="s">
        <v>16</v>
      </c>
      <c r="W45" s="28" t="s">
        <v>16</v>
      </c>
      <c r="X45" s="28" t="s">
        <v>16</v>
      </c>
      <c r="Y45" s="28"/>
      <c r="Z45" s="28" t="s">
        <v>16</v>
      </c>
      <c r="AA45" s="28" t="s">
        <v>16</v>
      </c>
      <c r="AB45" s="28" t="s">
        <v>16</v>
      </c>
    </row>
    <row r="46" spans="1:28" x14ac:dyDescent="0.25">
      <c r="A46" s="11"/>
      <c r="B46" s="11" t="s">
        <v>12</v>
      </c>
      <c r="C46" s="11"/>
      <c r="D46" s="11"/>
      <c r="E46" s="11"/>
      <c r="F46" s="28" t="s">
        <v>16</v>
      </c>
      <c r="G46" s="28" t="s">
        <v>16</v>
      </c>
      <c r="H46" s="28" t="s">
        <v>16</v>
      </c>
      <c r="I46" s="28"/>
      <c r="J46" s="28" t="s">
        <v>16</v>
      </c>
      <c r="K46" s="28" t="s">
        <v>16</v>
      </c>
      <c r="L46" s="28" t="s">
        <v>16</v>
      </c>
      <c r="M46" s="28"/>
      <c r="N46" s="28" t="s">
        <v>16</v>
      </c>
      <c r="O46" s="28" t="s">
        <v>16</v>
      </c>
      <c r="P46" s="28" t="s">
        <v>16</v>
      </c>
      <c r="Q46" s="28"/>
      <c r="R46" s="28" t="s">
        <v>16</v>
      </c>
      <c r="S46" s="28" t="s">
        <v>16</v>
      </c>
      <c r="T46" s="28" t="s">
        <v>16</v>
      </c>
      <c r="U46" s="28"/>
      <c r="V46" s="28" t="s">
        <v>16</v>
      </c>
      <c r="W46" s="28" t="s">
        <v>16</v>
      </c>
      <c r="X46" s="28" t="s">
        <v>16</v>
      </c>
      <c r="Y46" s="28"/>
      <c r="Z46" s="28" t="s">
        <v>16</v>
      </c>
      <c r="AA46" s="28" t="s">
        <v>16</v>
      </c>
      <c r="AB46" s="28" t="s">
        <v>16</v>
      </c>
    </row>
    <row r="47" spans="1:28" x14ac:dyDescent="0.25">
      <c r="A47" s="11"/>
      <c r="B47" s="11" t="s">
        <v>13</v>
      </c>
      <c r="C47" s="11"/>
      <c r="D47" s="11"/>
      <c r="E47" s="11"/>
      <c r="F47" s="28" t="s">
        <v>16</v>
      </c>
      <c r="G47" s="28" t="s">
        <v>16</v>
      </c>
      <c r="H47" s="28" t="s">
        <v>16</v>
      </c>
      <c r="I47" s="28"/>
      <c r="J47" s="28" t="s">
        <v>16</v>
      </c>
      <c r="K47" s="28" t="s">
        <v>16</v>
      </c>
      <c r="L47" s="28" t="s">
        <v>16</v>
      </c>
      <c r="M47" s="28"/>
      <c r="N47" s="28" t="s">
        <v>16</v>
      </c>
      <c r="O47" s="28" t="s">
        <v>16</v>
      </c>
      <c r="P47" s="28" t="s">
        <v>16</v>
      </c>
      <c r="Q47" s="28"/>
      <c r="R47" s="28" t="s">
        <v>16</v>
      </c>
      <c r="S47" s="28" t="s">
        <v>16</v>
      </c>
      <c r="T47" s="28" t="s">
        <v>16</v>
      </c>
      <c r="U47" s="28"/>
      <c r="V47" s="28" t="s">
        <v>16</v>
      </c>
      <c r="W47" s="28" t="s">
        <v>16</v>
      </c>
      <c r="X47" s="28" t="s">
        <v>16</v>
      </c>
      <c r="Y47" s="28"/>
      <c r="Z47" s="28" t="s">
        <v>16</v>
      </c>
      <c r="AA47" s="28" t="s">
        <v>16</v>
      </c>
      <c r="AB47" s="28" t="s">
        <v>16</v>
      </c>
    </row>
    <row r="48" spans="1:28" x14ac:dyDescent="0.25">
      <c r="A48" s="11"/>
      <c r="B48" s="11" t="s">
        <v>14</v>
      </c>
      <c r="C48" s="11"/>
      <c r="D48" s="11"/>
      <c r="E48" s="11"/>
      <c r="F48" s="28" t="s">
        <v>16</v>
      </c>
      <c r="G48" s="28" t="s">
        <v>16</v>
      </c>
      <c r="H48" s="28" t="s">
        <v>16</v>
      </c>
      <c r="I48" s="28"/>
      <c r="J48" s="28" t="s">
        <v>16</v>
      </c>
      <c r="K48" s="28" t="s">
        <v>16</v>
      </c>
      <c r="L48" s="28" t="s">
        <v>16</v>
      </c>
      <c r="M48" s="28"/>
      <c r="N48" s="28" t="s">
        <v>16</v>
      </c>
      <c r="O48" s="28" t="s">
        <v>16</v>
      </c>
      <c r="P48" s="28" t="s">
        <v>16</v>
      </c>
      <c r="Q48" s="28"/>
      <c r="R48" s="28" t="s">
        <v>16</v>
      </c>
      <c r="S48" s="28" t="s">
        <v>16</v>
      </c>
      <c r="T48" s="28" t="s">
        <v>16</v>
      </c>
      <c r="U48" s="28"/>
      <c r="V48" s="28" t="s">
        <v>16</v>
      </c>
      <c r="W48" s="28" t="s">
        <v>16</v>
      </c>
      <c r="X48" s="28" t="s">
        <v>16</v>
      </c>
      <c r="Y48" s="28"/>
      <c r="Z48" s="28" t="s">
        <v>16</v>
      </c>
      <c r="AA48" s="28" t="s">
        <v>16</v>
      </c>
      <c r="AB48" s="28" t="s">
        <v>16</v>
      </c>
    </row>
    <row r="49" spans="1:17" x14ac:dyDescent="0.25">
      <c r="F49" s="9"/>
      <c r="G49" s="9"/>
      <c r="H49" s="9"/>
      <c r="I49" s="9"/>
      <c r="J49" s="9"/>
      <c r="K49" s="9"/>
      <c r="L49" s="9"/>
      <c r="M49" s="9"/>
      <c r="N49" s="8"/>
      <c r="O49" s="8"/>
      <c r="P49" s="8"/>
      <c r="Q49" s="9"/>
    </row>
    <row r="50" spans="1:17" x14ac:dyDescent="0.25">
      <c r="A50" s="15"/>
      <c r="B50" s="15"/>
      <c r="C50" s="15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/>
      <c r="P50" s="16"/>
    </row>
    <row r="51" spans="1:17" s="21" customFormat="1" ht="12.75" x14ac:dyDescent="0.2">
      <c r="A51" s="21" t="s">
        <v>21</v>
      </c>
    </row>
    <row r="52" spans="1:17" s="21" customFormat="1" ht="12.75" x14ac:dyDescent="0.2">
      <c r="A52" s="21" t="s">
        <v>22</v>
      </c>
    </row>
    <row r="53" spans="1:17" s="21" customFormat="1" ht="12.75" x14ac:dyDescent="0.2">
      <c r="A53" s="21" t="s">
        <v>23</v>
      </c>
    </row>
    <row r="54" spans="1:17" s="21" customFormat="1" ht="12.75" x14ac:dyDescent="0.2">
      <c r="A54" s="21" t="s">
        <v>32</v>
      </c>
    </row>
    <row r="55" spans="1:17" x14ac:dyDescent="0.25">
      <c r="A55" s="18"/>
    </row>
    <row r="56" spans="1:17" x14ac:dyDescent="0.25">
      <c r="A56" s="19"/>
      <c r="B56" s="49"/>
      <c r="C56" s="49"/>
      <c r="D56" s="49"/>
      <c r="E56" s="49"/>
      <c r="F56" s="49"/>
      <c r="G56" s="49"/>
      <c r="H56" s="49"/>
      <c r="I56" s="49"/>
      <c r="J56" s="49"/>
    </row>
    <row r="57" spans="1:17" x14ac:dyDescent="0.25">
      <c r="A57" s="20"/>
      <c r="B57" s="43"/>
      <c r="C57" s="43"/>
      <c r="D57" s="43"/>
      <c r="E57" s="43"/>
      <c r="F57" s="43"/>
      <c r="G57" s="43"/>
      <c r="H57" s="43"/>
      <c r="I57" s="43"/>
      <c r="J57" s="43"/>
    </row>
  </sheetData>
  <mergeCells count="23">
    <mergeCell ref="B57:J57"/>
    <mergeCell ref="V5:X5"/>
    <mergeCell ref="Z5:AB5"/>
    <mergeCell ref="F6:H6"/>
    <mergeCell ref="J6:L6"/>
    <mergeCell ref="R6:T6"/>
    <mergeCell ref="V6:X6"/>
    <mergeCell ref="Z6:AB6"/>
    <mergeCell ref="A16:E16"/>
    <mergeCell ref="A23:E23"/>
    <mergeCell ref="F5:H5"/>
    <mergeCell ref="J5:L5"/>
    <mergeCell ref="N5:P5"/>
    <mergeCell ref="R5:T5"/>
    <mergeCell ref="B56:J56"/>
    <mergeCell ref="A1:AB1"/>
    <mergeCell ref="R4:T4"/>
    <mergeCell ref="V4:X4"/>
    <mergeCell ref="Z4:AB4"/>
    <mergeCell ref="Z3:AB3"/>
    <mergeCell ref="F4:H4"/>
    <mergeCell ref="J4:L4"/>
    <mergeCell ref="N4:P4"/>
  </mergeCells>
  <pageMargins left="0.5" right="0.25" top="0.5" bottom="0.5" header="0.3" footer="0.3"/>
  <pageSetup paperSize="5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7"/>
  <sheetViews>
    <sheetView tabSelected="1" zoomScaleNormal="100" workbookViewId="0">
      <selection activeCell="F5" sqref="F5:H5"/>
    </sheetView>
  </sheetViews>
  <sheetFormatPr defaultRowHeight="15" x14ac:dyDescent="0.25"/>
  <cols>
    <col min="1" max="3" width="9.140625" style="2"/>
    <col min="4" max="5" width="2.140625" style="2" customWidth="1"/>
    <col min="6" max="8" width="10.7109375" style="2" customWidth="1"/>
    <col min="9" max="9" width="4.140625" style="2" customWidth="1"/>
    <col min="10" max="12" width="10.7109375" style="2" customWidth="1"/>
    <col min="13" max="13" width="4.5703125" style="2" customWidth="1"/>
    <col min="14" max="16" width="10.7109375" style="2" customWidth="1"/>
    <col min="17" max="17" width="3.7109375" style="2" customWidth="1"/>
    <col min="18" max="20" width="10.7109375" style="2" customWidth="1"/>
    <col min="21" max="21" width="3.5703125" style="2" customWidth="1"/>
    <col min="22" max="24" width="10.7109375" style="2" customWidth="1"/>
    <col min="25" max="25" width="4.7109375" style="2" customWidth="1"/>
    <col min="26" max="28" width="10.7109375" style="2" customWidth="1"/>
    <col min="29" max="16384" width="9.140625" style="2"/>
  </cols>
  <sheetData>
    <row r="1" spans="1:40" s="24" customFormat="1" ht="15.75" x14ac:dyDescent="0.25">
      <c r="A1" s="39" t="s">
        <v>39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40" s="24" customFormat="1" ht="15.75" x14ac:dyDescent="0.25">
      <c r="A2" s="30" t="s">
        <v>33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40" x14ac:dyDescent="0.25">
      <c r="A3" s="35"/>
      <c r="B3" s="36"/>
      <c r="Z3" s="41" t="s">
        <v>31</v>
      </c>
      <c r="AA3" s="41"/>
      <c r="AB3" s="41"/>
    </row>
    <row r="4" spans="1:40" ht="17.25" customHeight="1" x14ac:dyDescent="0.25">
      <c r="A4" s="1"/>
      <c r="B4" s="1"/>
      <c r="C4" s="1"/>
      <c r="D4" s="1"/>
      <c r="E4" s="1"/>
      <c r="F4" s="42" t="s">
        <v>0</v>
      </c>
      <c r="G4" s="42"/>
      <c r="H4" s="42"/>
      <c r="I4" s="4"/>
      <c r="J4" s="42" t="s">
        <v>30</v>
      </c>
      <c r="K4" s="42"/>
      <c r="L4" s="42"/>
      <c r="M4" s="4"/>
      <c r="N4" s="40" t="s">
        <v>24</v>
      </c>
      <c r="O4" s="40"/>
      <c r="P4" s="40"/>
      <c r="Q4" s="1"/>
      <c r="R4" s="40" t="s">
        <v>26</v>
      </c>
      <c r="S4" s="40"/>
      <c r="T4" s="40"/>
      <c r="U4" s="1"/>
      <c r="V4" s="40" t="s">
        <v>27</v>
      </c>
      <c r="W4" s="40"/>
      <c r="X4" s="40"/>
      <c r="Y4" s="1"/>
      <c r="Z4" s="40" t="s">
        <v>28</v>
      </c>
      <c r="AA4" s="40"/>
      <c r="AB4" s="40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s="26" customFormat="1" ht="12.75" x14ac:dyDescent="0.2">
      <c r="A5" s="25"/>
      <c r="B5" s="25"/>
      <c r="C5" s="25"/>
      <c r="D5" s="25"/>
      <c r="E5" s="25"/>
      <c r="F5" s="44" t="s">
        <v>1</v>
      </c>
      <c r="G5" s="44"/>
      <c r="H5" s="44"/>
      <c r="I5" s="22"/>
      <c r="J5" s="44" t="s">
        <v>1</v>
      </c>
      <c r="K5" s="44"/>
      <c r="L5" s="44"/>
      <c r="M5" s="22"/>
      <c r="N5" s="44" t="s">
        <v>25</v>
      </c>
      <c r="O5" s="44"/>
      <c r="P5" s="44"/>
      <c r="Q5" s="25"/>
      <c r="R5" s="44" t="s">
        <v>25</v>
      </c>
      <c r="S5" s="44"/>
      <c r="T5" s="44"/>
      <c r="U5" s="25"/>
      <c r="V5" s="44" t="s">
        <v>25</v>
      </c>
      <c r="W5" s="44"/>
      <c r="X5" s="44"/>
      <c r="Y5" s="25"/>
      <c r="Z5" s="44" t="s">
        <v>29</v>
      </c>
      <c r="AA5" s="44"/>
      <c r="AB5" s="44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</row>
    <row r="6" spans="1:40" ht="17.25" customHeight="1" x14ac:dyDescent="0.25">
      <c r="A6" s="1"/>
      <c r="B6" s="1"/>
      <c r="C6" s="1"/>
      <c r="D6" s="1"/>
      <c r="E6" s="1"/>
      <c r="F6" s="45" t="s">
        <v>2</v>
      </c>
      <c r="G6" s="45"/>
      <c r="H6" s="45"/>
      <c r="I6" s="12"/>
      <c r="J6" s="45" t="s">
        <v>3</v>
      </c>
      <c r="K6" s="45"/>
      <c r="L6" s="45"/>
      <c r="M6" s="12"/>
      <c r="N6" s="12"/>
      <c r="O6" s="12"/>
      <c r="P6" s="12"/>
      <c r="Q6" s="6"/>
      <c r="R6" s="46"/>
      <c r="S6" s="46"/>
      <c r="T6" s="46"/>
      <c r="U6" s="6"/>
      <c r="V6" s="46"/>
      <c r="W6" s="46"/>
      <c r="X6" s="46"/>
      <c r="Y6" s="6"/>
      <c r="Z6" s="46"/>
      <c r="AA6" s="46"/>
      <c r="AB6" s="46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12.75" customHeight="1" x14ac:dyDescent="0.25">
      <c r="A7" s="1"/>
      <c r="B7" s="1"/>
      <c r="C7" s="1"/>
      <c r="D7" s="1"/>
      <c r="E7" s="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6"/>
      <c r="R7" s="13"/>
      <c r="S7" s="13"/>
      <c r="T7" s="13"/>
      <c r="U7" s="6"/>
      <c r="V7" s="13"/>
      <c r="W7" s="13"/>
      <c r="X7" s="13"/>
      <c r="Y7" s="6"/>
      <c r="Z7" s="13"/>
      <c r="AA7" s="13"/>
      <c r="AB7" s="13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0" x14ac:dyDescent="0.25">
      <c r="A8" s="1"/>
      <c r="B8" s="1"/>
      <c r="C8" s="1"/>
      <c r="D8" s="1"/>
      <c r="E8" s="1"/>
      <c r="F8" s="12" t="s">
        <v>4</v>
      </c>
      <c r="G8" s="12" t="s">
        <v>5</v>
      </c>
      <c r="H8" s="12"/>
      <c r="I8" s="12"/>
      <c r="J8" s="12" t="s">
        <v>4</v>
      </c>
      <c r="K8" s="12" t="s">
        <v>5</v>
      </c>
      <c r="L8" s="12"/>
      <c r="M8" s="12"/>
      <c r="N8" s="12" t="s">
        <v>4</v>
      </c>
      <c r="O8" s="12" t="s">
        <v>5</v>
      </c>
      <c r="P8" s="12"/>
      <c r="Q8" s="6"/>
      <c r="R8" s="12" t="s">
        <v>4</v>
      </c>
      <c r="S8" s="12" t="s">
        <v>5</v>
      </c>
      <c r="T8" s="12"/>
      <c r="U8" s="12"/>
      <c r="V8" s="12" t="s">
        <v>4</v>
      </c>
      <c r="W8" s="12" t="s">
        <v>5</v>
      </c>
      <c r="X8" s="12"/>
      <c r="Y8" s="12"/>
      <c r="Z8" s="12" t="s">
        <v>4</v>
      </c>
      <c r="AA8" s="12" t="s">
        <v>5</v>
      </c>
      <c r="AB8" s="12"/>
    </row>
    <row r="9" spans="1:40" x14ac:dyDescent="0.25">
      <c r="A9" s="1"/>
      <c r="B9" s="1"/>
      <c r="C9" s="1"/>
      <c r="D9" s="1"/>
      <c r="E9" s="1"/>
      <c r="F9" s="12" t="s">
        <v>6</v>
      </c>
      <c r="G9" s="12" t="s">
        <v>6</v>
      </c>
      <c r="H9" s="12" t="s">
        <v>7</v>
      </c>
      <c r="I9" s="12"/>
      <c r="J9" s="12" t="s">
        <v>6</v>
      </c>
      <c r="K9" s="12" t="s">
        <v>6</v>
      </c>
      <c r="L9" s="13" t="s">
        <v>7</v>
      </c>
      <c r="M9" s="12"/>
      <c r="N9" s="12" t="s">
        <v>8</v>
      </c>
      <c r="O9" s="12" t="s">
        <v>8</v>
      </c>
      <c r="P9" s="12" t="s">
        <v>9</v>
      </c>
      <c r="Q9" s="6"/>
      <c r="R9" s="12" t="s">
        <v>8</v>
      </c>
      <c r="S9" s="12" t="s">
        <v>8</v>
      </c>
      <c r="T9" s="12" t="s">
        <v>9</v>
      </c>
      <c r="U9" s="12"/>
      <c r="V9" s="12" t="s">
        <v>8</v>
      </c>
      <c r="W9" s="12" t="s">
        <v>8</v>
      </c>
      <c r="X9" s="12" t="s">
        <v>9</v>
      </c>
      <c r="Y9" s="12"/>
      <c r="Z9" s="12" t="s">
        <v>8</v>
      </c>
      <c r="AA9" s="12" t="s">
        <v>8</v>
      </c>
      <c r="AB9" s="13" t="s">
        <v>9</v>
      </c>
    </row>
    <row r="10" spans="1:40" x14ac:dyDescent="0.25">
      <c r="A10" s="4" t="s">
        <v>10</v>
      </c>
      <c r="B10" s="1"/>
      <c r="C10" s="7"/>
      <c r="D10" s="1"/>
      <c r="E10" s="1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40" x14ac:dyDescent="0.25">
      <c r="A11" s="1"/>
      <c r="B11" s="1" t="s">
        <v>11</v>
      </c>
      <c r="C11" s="1"/>
      <c r="D11" s="1"/>
      <c r="E11" s="1"/>
      <c r="F11" s="27">
        <v>424.3</v>
      </c>
      <c r="G11" s="27">
        <v>141.41999999999999</v>
      </c>
      <c r="H11" s="27">
        <f>F11+G11</f>
        <v>565.72</v>
      </c>
      <c r="I11" s="27"/>
      <c r="J11" s="27">
        <v>378.82</v>
      </c>
      <c r="K11" s="27">
        <v>126.28</v>
      </c>
      <c r="L11" s="27">
        <f>J11+K11</f>
        <v>505.1</v>
      </c>
      <c r="M11" s="27"/>
      <c r="N11" s="27">
        <v>424.3</v>
      </c>
      <c r="O11" s="27">
        <v>141.41999999999999</v>
      </c>
      <c r="P11" s="27">
        <f>N11+O11</f>
        <v>565.72</v>
      </c>
      <c r="Q11" s="27"/>
      <c r="R11" s="27">
        <v>400.86</v>
      </c>
      <c r="S11" s="27">
        <v>133.62</v>
      </c>
      <c r="T11" s="27">
        <f>R11+S11</f>
        <v>534.48</v>
      </c>
      <c r="U11" s="27"/>
      <c r="V11" s="27">
        <v>329.38</v>
      </c>
      <c r="W11" s="27">
        <v>109.78</v>
      </c>
      <c r="X11" s="27">
        <f>V11+W11</f>
        <v>439.15999999999997</v>
      </c>
      <c r="Y11" s="27"/>
      <c r="Z11" s="27">
        <v>404.6</v>
      </c>
      <c r="AA11" s="27">
        <v>131.68</v>
      </c>
      <c r="AB11" s="27">
        <f>Z11+AA11</f>
        <v>536.28</v>
      </c>
    </row>
    <row r="12" spans="1:40" x14ac:dyDescent="0.25">
      <c r="A12" s="1"/>
      <c r="B12" s="1" t="s">
        <v>12</v>
      </c>
      <c r="C12" s="1"/>
      <c r="D12" s="1"/>
      <c r="E12" s="1"/>
      <c r="F12" s="27">
        <v>691.78</v>
      </c>
      <c r="G12" s="27">
        <v>408.9</v>
      </c>
      <c r="H12" s="27">
        <f t="shared" ref="H12:H14" si="0">F12+G12</f>
        <v>1100.6799999999998</v>
      </c>
      <c r="I12" s="27"/>
      <c r="J12" s="27">
        <v>608.64</v>
      </c>
      <c r="K12" s="27">
        <v>356.1</v>
      </c>
      <c r="L12" s="27">
        <f t="shared" ref="L12:L14" si="1">J12+K12</f>
        <v>964.74</v>
      </c>
      <c r="M12" s="27"/>
      <c r="N12" s="27">
        <v>742.26</v>
      </c>
      <c r="O12" s="27">
        <v>459.38</v>
      </c>
      <c r="P12" s="27">
        <f t="shared" ref="P12:P14" si="2">N12+O12</f>
        <v>1201.6399999999999</v>
      </c>
      <c r="Q12" s="27"/>
      <c r="R12" s="27">
        <v>701.18</v>
      </c>
      <c r="S12" s="27">
        <v>433.94</v>
      </c>
      <c r="T12" s="27">
        <f t="shared" ref="T12:T14" si="3">R12+S12</f>
        <v>1135.1199999999999</v>
      </c>
      <c r="U12" s="27"/>
      <c r="V12" s="27">
        <v>576.17999999999995</v>
      </c>
      <c r="W12" s="27">
        <v>356.58</v>
      </c>
      <c r="X12" s="27">
        <f t="shared" ref="X12:X14" si="4">V12+W12</f>
        <v>932.76</v>
      </c>
      <c r="Y12" s="27"/>
      <c r="Z12" s="27">
        <v>702.74</v>
      </c>
      <c r="AA12" s="27">
        <v>419.46</v>
      </c>
      <c r="AB12" s="27">
        <f t="shared" ref="AB12:AB14" si="5">Z12+AA12</f>
        <v>1122.2</v>
      </c>
    </row>
    <row r="13" spans="1:40" x14ac:dyDescent="0.25">
      <c r="A13" s="1"/>
      <c r="B13" s="1" t="s">
        <v>13</v>
      </c>
      <c r="C13" s="1"/>
      <c r="D13" s="1"/>
      <c r="E13" s="1"/>
      <c r="F13" s="27">
        <v>486.42</v>
      </c>
      <c r="G13" s="27">
        <v>203.54</v>
      </c>
      <c r="H13" s="27">
        <f t="shared" si="0"/>
        <v>689.96</v>
      </c>
      <c r="I13" s="27"/>
      <c r="J13" s="27">
        <v>446.5</v>
      </c>
      <c r="K13" s="27">
        <v>193.94</v>
      </c>
      <c r="L13" s="27">
        <f t="shared" si="1"/>
        <v>640.44000000000005</v>
      </c>
      <c r="M13" s="27"/>
      <c r="N13" s="27">
        <v>486.42</v>
      </c>
      <c r="O13" s="27">
        <v>203.54</v>
      </c>
      <c r="P13" s="27">
        <f t="shared" si="2"/>
        <v>689.96</v>
      </c>
      <c r="Q13" s="27"/>
      <c r="R13" s="27">
        <v>459.52</v>
      </c>
      <c r="S13" s="27">
        <v>192.28</v>
      </c>
      <c r="T13" s="27">
        <f t="shared" si="3"/>
        <v>651.79999999999995</v>
      </c>
      <c r="U13" s="27"/>
      <c r="V13" s="27">
        <v>377.7</v>
      </c>
      <c r="W13" s="27">
        <v>158.1</v>
      </c>
      <c r="X13" s="27">
        <f t="shared" si="4"/>
        <v>535.79999999999995</v>
      </c>
      <c r="Y13" s="27"/>
      <c r="Z13" s="27">
        <v>462.96</v>
      </c>
      <c r="AA13" s="27">
        <v>188</v>
      </c>
      <c r="AB13" s="27">
        <f t="shared" si="5"/>
        <v>650.96</v>
      </c>
    </row>
    <row r="14" spans="1:40" x14ac:dyDescent="0.25">
      <c r="A14" s="1"/>
      <c r="B14" s="1" t="s">
        <v>14</v>
      </c>
      <c r="C14" s="1"/>
      <c r="D14" s="1"/>
      <c r="E14" s="1"/>
      <c r="F14" s="27">
        <v>772.4</v>
      </c>
      <c r="G14" s="27">
        <v>489.52</v>
      </c>
      <c r="H14" s="27">
        <f t="shared" si="0"/>
        <v>1261.92</v>
      </c>
      <c r="I14" s="27"/>
      <c r="J14" s="27">
        <v>681.88</v>
      </c>
      <c r="K14" s="27">
        <v>429.34</v>
      </c>
      <c r="L14" s="27">
        <f t="shared" si="1"/>
        <v>1111.22</v>
      </c>
      <c r="M14" s="27"/>
      <c r="N14" s="27">
        <v>775.1</v>
      </c>
      <c r="O14" s="27">
        <v>492.22</v>
      </c>
      <c r="P14" s="27">
        <f t="shared" si="2"/>
        <v>1267.3200000000002</v>
      </c>
      <c r="Q14" s="27"/>
      <c r="R14" s="27">
        <v>732.18</v>
      </c>
      <c r="S14" s="27">
        <v>464.94</v>
      </c>
      <c r="T14" s="27">
        <f t="shared" si="3"/>
        <v>1197.1199999999999</v>
      </c>
      <c r="U14" s="27"/>
      <c r="V14" s="27">
        <v>601.64</v>
      </c>
      <c r="W14" s="27">
        <v>382.04</v>
      </c>
      <c r="X14" s="27">
        <f t="shared" si="4"/>
        <v>983.68000000000006</v>
      </c>
      <c r="Y14" s="27"/>
      <c r="Z14" s="27">
        <v>733.5</v>
      </c>
      <c r="AA14" s="27">
        <v>449.14</v>
      </c>
      <c r="AB14" s="27">
        <f t="shared" si="5"/>
        <v>1182.6399999999999</v>
      </c>
    </row>
    <row r="15" spans="1:40" x14ac:dyDescent="0.25">
      <c r="A15" s="1"/>
      <c r="B15" s="1"/>
      <c r="C15" s="1"/>
      <c r="D15" s="1"/>
      <c r="E15" s="1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</row>
    <row r="16" spans="1:40" ht="30" customHeight="1" x14ac:dyDescent="0.25">
      <c r="A16" s="47" t="s">
        <v>15</v>
      </c>
      <c r="B16" s="47"/>
      <c r="C16" s="47"/>
      <c r="D16" s="47"/>
      <c r="E16" s="47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</row>
    <row r="17" spans="1:28" x14ac:dyDescent="0.25">
      <c r="A17" s="11"/>
      <c r="B17" s="11"/>
      <c r="C17" s="11"/>
      <c r="D17" s="11"/>
      <c r="E17" s="11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</row>
    <row r="18" spans="1:28" x14ac:dyDescent="0.25">
      <c r="A18" s="11"/>
      <c r="B18" s="11" t="s">
        <v>11</v>
      </c>
      <c r="C18" s="11"/>
      <c r="D18" s="11"/>
      <c r="E18" s="11"/>
      <c r="F18" s="28">
        <v>911.1</v>
      </c>
      <c r="G18" s="28">
        <v>141.41999999999999</v>
      </c>
      <c r="H18" s="28">
        <f>F18+G18</f>
        <v>1052.52</v>
      </c>
      <c r="I18" s="28"/>
      <c r="J18" s="28">
        <v>887.6</v>
      </c>
      <c r="K18" s="28">
        <v>126.28</v>
      </c>
      <c r="L18" s="28">
        <f>J18+K18</f>
        <v>1013.88</v>
      </c>
      <c r="M18" s="28"/>
      <c r="N18" s="28">
        <v>911.1</v>
      </c>
      <c r="O18" s="28">
        <v>141.41999999999999</v>
      </c>
      <c r="P18" s="28">
        <f>N18+O18</f>
        <v>1052.52</v>
      </c>
      <c r="Q18" s="28"/>
      <c r="R18" s="28">
        <v>863.9</v>
      </c>
      <c r="S18" s="28">
        <v>133.62</v>
      </c>
      <c r="T18" s="28">
        <f>R18+S18</f>
        <v>997.52</v>
      </c>
      <c r="U18" s="28"/>
      <c r="V18" s="28" t="s">
        <v>16</v>
      </c>
      <c r="W18" s="28" t="s">
        <v>16</v>
      </c>
      <c r="X18" s="28" t="s">
        <v>16</v>
      </c>
      <c r="Y18" s="28"/>
      <c r="Z18" s="28">
        <v>852.88</v>
      </c>
      <c r="AA18" s="28">
        <v>131.68</v>
      </c>
      <c r="AB18" s="28">
        <f>Z18+AA18</f>
        <v>984.56</v>
      </c>
    </row>
    <row r="19" spans="1:28" x14ac:dyDescent="0.25">
      <c r="A19" s="11"/>
      <c r="B19" s="11" t="s">
        <v>12</v>
      </c>
      <c r="C19" s="11"/>
      <c r="D19" s="11"/>
      <c r="E19" s="11"/>
      <c r="F19" s="34">
        <v>1399.18</v>
      </c>
      <c r="G19" s="34">
        <v>408.9</v>
      </c>
      <c r="H19" s="28">
        <f t="shared" ref="H19:H21" si="6">F19+G19</f>
        <v>1808.08</v>
      </c>
      <c r="I19" s="28"/>
      <c r="J19" s="28">
        <v>1399.18</v>
      </c>
      <c r="K19" s="28">
        <v>356.1</v>
      </c>
      <c r="L19" s="28">
        <f t="shared" ref="L19:L21" si="7">J19+K19</f>
        <v>1755.2800000000002</v>
      </c>
      <c r="M19" s="28"/>
      <c r="N19" s="28">
        <v>1399.18</v>
      </c>
      <c r="O19" s="28">
        <v>459.38</v>
      </c>
      <c r="P19" s="28">
        <f t="shared" ref="P19:P21" si="8">N19+O19</f>
        <v>1858.56</v>
      </c>
      <c r="Q19" s="28"/>
      <c r="R19" s="28">
        <v>1327.38</v>
      </c>
      <c r="S19" s="28">
        <v>433.94</v>
      </c>
      <c r="T19" s="28">
        <f t="shared" ref="T19:T21" si="9">R19+S19</f>
        <v>1761.3200000000002</v>
      </c>
      <c r="U19" s="28"/>
      <c r="V19" s="28" t="s">
        <v>16</v>
      </c>
      <c r="W19" s="28" t="s">
        <v>16</v>
      </c>
      <c r="X19" s="28" t="s">
        <v>16</v>
      </c>
      <c r="Y19" s="28"/>
      <c r="Z19" s="28">
        <v>1307.9000000000001</v>
      </c>
      <c r="AA19" s="28">
        <v>419.46</v>
      </c>
      <c r="AB19" s="28">
        <f t="shared" ref="AB19:AB21" si="10">Z19+AA19</f>
        <v>1727.3600000000001</v>
      </c>
    </row>
    <row r="20" spans="1:28" x14ac:dyDescent="0.25">
      <c r="A20" s="11"/>
      <c r="B20" s="11" t="s">
        <v>13</v>
      </c>
      <c r="C20" s="11"/>
      <c r="D20" s="11"/>
      <c r="E20" s="11"/>
      <c r="F20" s="28">
        <v>968.82</v>
      </c>
      <c r="G20" s="28">
        <v>203.54</v>
      </c>
      <c r="H20" s="28">
        <f t="shared" si="6"/>
        <v>1172.3600000000001</v>
      </c>
      <c r="I20" s="28"/>
      <c r="J20" s="28">
        <v>930.42</v>
      </c>
      <c r="K20" s="28">
        <v>193.94</v>
      </c>
      <c r="L20" s="28">
        <f t="shared" si="7"/>
        <v>1124.3599999999999</v>
      </c>
      <c r="M20" s="28"/>
      <c r="N20" s="28">
        <v>968.82</v>
      </c>
      <c r="O20" s="28">
        <v>203.54</v>
      </c>
      <c r="P20" s="28">
        <f t="shared" si="8"/>
        <v>1172.3600000000001</v>
      </c>
      <c r="Q20" s="28"/>
      <c r="R20" s="28">
        <v>918.88</v>
      </c>
      <c r="S20" s="28">
        <v>192.28</v>
      </c>
      <c r="T20" s="28">
        <f t="shared" si="9"/>
        <v>1111.1600000000001</v>
      </c>
      <c r="U20" s="28"/>
      <c r="V20" s="28" t="s">
        <v>16</v>
      </c>
      <c r="W20" s="28" t="s">
        <v>16</v>
      </c>
      <c r="X20" s="28" t="s">
        <v>16</v>
      </c>
      <c r="Y20" s="28"/>
      <c r="Z20" s="28">
        <v>907.08</v>
      </c>
      <c r="AA20" s="28">
        <v>188</v>
      </c>
      <c r="AB20" s="28">
        <f t="shared" si="10"/>
        <v>1095.08</v>
      </c>
    </row>
    <row r="21" spans="1:28" x14ac:dyDescent="0.25">
      <c r="A21" s="11"/>
      <c r="B21" s="11" t="s">
        <v>14</v>
      </c>
      <c r="C21" s="11"/>
      <c r="D21" s="11"/>
      <c r="E21" s="11"/>
      <c r="F21" s="34">
        <v>1387.14</v>
      </c>
      <c r="G21" s="34">
        <v>462.38</v>
      </c>
      <c r="H21" s="28">
        <f t="shared" si="6"/>
        <v>1849.52</v>
      </c>
      <c r="I21" s="28"/>
      <c r="J21" s="28">
        <v>1358.02</v>
      </c>
      <c r="K21" s="28">
        <v>429.34</v>
      </c>
      <c r="L21" s="28">
        <f t="shared" si="7"/>
        <v>1787.36</v>
      </c>
      <c r="M21" s="28"/>
      <c r="N21" s="28">
        <v>1387.14</v>
      </c>
      <c r="O21" s="28">
        <v>462.38</v>
      </c>
      <c r="P21" s="28">
        <f t="shared" si="8"/>
        <v>1849.52</v>
      </c>
      <c r="Q21" s="28"/>
      <c r="R21" s="28">
        <v>1314.66</v>
      </c>
      <c r="S21" s="28">
        <v>438.22</v>
      </c>
      <c r="T21" s="28">
        <f t="shared" si="9"/>
        <v>1752.88</v>
      </c>
      <c r="U21" s="28"/>
      <c r="V21" s="28" t="s">
        <v>16</v>
      </c>
      <c r="W21" s="28" t="s">
        <v>16</v>
      </c>
      <c r="X21" s="28" t="s">
        <v>16</v>
      </c>
      <c r="Y21" s="28"/>
      <c r="Z21" s="28">
        <v>1296.9000000000001</v>
      </c>
      <c r="AA21" s="28">
        <v>422.14</v>
      </c>
      <c r="AB21" s="28">
        <f t="shared" si="10"/>
        <v>1719.04</v>
      </c>
    </row>
    <row r="22" spans="1:28" x14ac:dyDescent="0.25"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</row>
    <row r="23" spans="1:28" x14ac:dyDescent="0.25">
      <c r="A23" s="48" t="s">
        <v>17</v>
      </c>
      <c r="B23" s="48"/>
      <c r="C23" s="48"/>
      <c r="D23" s="48"/>
      <c r="E23" s="48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pans="1:28" x14ac:dyDescent="0.25"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</row>
    <row r="25" spans="1:28" x14ac:dyDescent="0.25">
      <c r="B25" s="2" t="s">
        <v>11</v>
      </c>
      <c r="F25" s="29">
        <v>255</v>
      </c>
      <c r="G25" s="29">
        <v>85</v>
      </c>
      <c r="H25" s="29">
        <f>F25+G25</f>
        <v>340</v>
      </c>
      <c r="I25" s="29"/>
      <c r="J25" s="29">
        <v>220.46</v>
      </c>
      <c r="K25" s="29">
        <v>73.5</v>
      </c>
      <c r="L25" s="29">
        <f>J25+K25</f>
        <v>293.96000000000004</v>
      </c>
      <c r="M25" s="29"/>
      <c r="N25" s="29">
        <v>256.72000000000003</v>
      </c>
      <c r="O25" s="29">
        <v>85.56</v>
      </c>
      <c r="P25" s="29">
        <f>N25+O25</f>
        <v>342.28000000000003</v>
      </c>
      <c r="Q25" s="29"/>
      <c r="R25" s="29">
        <v>247.5</v>
      </c>
      <c r="S25" s="29">
        <v>82.5</v>
      </c>
      <c r="T25" s="29">
        <f>R25+S25</f>
        <v>330</v>
      </c>
      <c r="U25" s="29"/>
      <c r="V25" s="29" t="s">
        <v>16</v>
      </c>
      <c r="W25" s="29" t="s">
        <v>16</v>
      </c>
      <c r="X25" s="29" t="s">
        <v>16</v>
      </c>
      <c r="Y25" s="29"/>
      <c r="Z25" s="29">
        <v>249.24</v>
      </c>
      <c r="AA25" s="29">
        <v>81.12</v>
      </c>
      <c r="AB25" s="29">
        <f>Z25+AA25</f>
        <v>330.36</v>
      </c>
    </row>
    <row r="26" spans="1:28" x14ac:dyDescent="0.25">
      <c r="B26" s="2" t="s">
        <v>12</v>
      </c>
      <c r="F26" s="29">
        <v>905.24</v>
      </c>
      <c r="G26" s="29">
        <v>301.76</v>
      </c>
      <c r="H26" s="29">
        <f t="shared" ref="H26:H28" si="11">F26+G26</f>
        <v>1207</v>
      </c>
      <c r="I26" s="29"/>
      <c r="J26" s="29">
        <v>782.66</v>
      </c>
      <c r="K26" s="29">
        <v>260.89999999999998</v>
      </c>
      <c r="L26" s="29">
        <f t="shared" ref="L26:L28" si="12">J26+K26</f>
        <v>1043.56</v>
      </c>
      <c r="M26" s="29"/>
      <c r="N26" s="29">
        <v>948.46</v>
      </c>
      <c r="O26" s="29">
        <v>316.14</v>
      </c>
      <c r="P26" s="29">
        <f t="shared" ref="P26:P28" si="13">N26+O26</f>
        <v>1264.5999999999999</v>
      </c>
      <c r="Q26" s="29"/>
      <c r="R26" s="29">
        <v>904.56</v>
      </c>
      <c r="S26" s="29">
        <v>301.52</v>
      </c>
      <c r="T26" s="29">
        <f t="shared" ref="T26:T28" si="14">R26+S26</f>
        <v>1206.08</v>
      </c>
      <c r="U26" s="29"/>
      <c r="V26" s="29" t="s">
        <v>16</v>
      </c>
      <c r="W26" s="29" t="s">
        <v>16</v>
      </c>
      <c r="X26" s="29" t="s">
        <v>16</v>
      </c>
      <c r="Y26" s="29"/>
      <c r="Z26" s="29">
        <v>890.26</v>
      </c>
      <c r="AA26" s="29">
        <v>289.77999999999997</v>
      </c>
      <c r="AB26" s="29">
        <f t="shared" ref="AB26:AB28" si="15">Z26+AA26</f>
        <v>1180.04</v>
      </c>
    </row>
    <row r="27" spans="1:28" x14ac:dyDescent="0.25">
      <c r="B27" s="2" t="s">
        <v>13</v>
      </c>
      <c r="F27" s="29">
        <v>444.3</v>
      </c>
      <c r="G27" s="27">
        <v>148.1</v>
      </c>
      <c r="H27" s="29">
        <f t="shared" si="11"/>
        <v>592.4</v>
      </c>
      <c r="I27" s="29"/>
      <c r="J27" s="29">
        <v>435.94</v>
      </c>
      <c r="K27" s="29">
        <v>145.32</v>
      </c>
      <c r="L27" s="29">
        <f t="shared" si="12"/>
        <v>581.26</v>
      </c>
      <c r="M27" s="29"/>
      <c r="N27" s="29">
        <v>444.3</v>
      </c>
      <c r="O27" s="27">
        <v>148.1</v>
      </c>
      <c r="P27" s="29">
        <f t="shared" si="13"/>
        <v>592.4</v>
      </c>
      <c r="Q27" s="29"/>
      <c r="R27" s="29">
        <v>425.76</v>
      </c>
      <c r="S27" s="27">
        <v>141.91999999999999</v>
      </c>
      <c r="T27" s="29">
        <f t="shared" si="14"/>
        <v>567.67999999999995</v>
      </c>
      <c r="U27" s="29"/>
      <c r="V27" s="29" t="s">
        <v>16</v>
      </c>
      <c r="W27" s="29" t="s">
        <v>16</v>
      </c>
      <c r="X27" s="29" t="s">
        <v>16</v>
      </c>
      <c r="Y27" s="29"/>
      <c r="Z27" s="29">
        <v>423.06</v>
      </c>
      <c r="AA27" s="27">
        <v>137.69999999999999</v>
      </c>
      <c r="AB27" s="29">
        <f t="shared" si="15"/>
        <v>560.76</v>
      </c>
    </row>
    <row r="28" spans="1:28" x14ac:dyDescent="0.25">
      <c r="B28" s="2" t="s">
        <v>14</v>
      </c>
      <c r="F28" s="29">
        <v>1249.54</v>
      </c>
      <c r="G28" s="29">
        <v>416.52</v>
      </c>
      <c r="H28" s="29">
        <f t="shared" si="11"/>
        <v>1666.06</v>
      </c>
      <c r="I28" s="29"/>
      <c r="J28" s="29">
        <v>1092.42</v>
      </c>
      <c r="K28" s="29">
        <v>364.16</v>
      </c>
      <c r="L28" s="29">
        <f t="shared" si="12"/>
        <v>1456.5800000000002</v>
      </c>
      <c r="M28" s="29"/>
      <c r="N28" s="29">
        <v>1263.72</v>
      </c>
      <c r="O28" s="29">
        <v>421.24</v>
      </c>
      <c r="P28" s="29">
        <f t="shared" si="13"/>
        <v>1684.96</v>
      </c>
      <c r="Q28" s="29"/>
      <c r="R28" s="29">
        <v>1204.02</v>
      </c>
      <c r="S28" s="29">
        <v>401.34</v>
      </c>
      <c r="T28" s="29">
        <f t="shared" si="14"/>
        <v>1605.36</v>
      </c>
      <c r="U28" s="29"/>
      <c r="V28" s="29" t="s">
        <v>16</v>
      </c>
      <c r="W28" s="29" t="s">
        <v>16</v>
      </c>
      <c r="X28" s="29" t="s">
        <v>16</v>
      </c>
      <c r="Y28" s="29"/>
      <c r="Z28" s="29">
        <v>1182.46</v>
      </c>
      <c r="AA28" s="29">
        <v>384.9</v>
      </c>
      <c r="AB28" s="29">
        <f t="shared" si="15"/>
        <v>1567.3600000000001</v>
      </c>
    </row>
    <row r="29" spans="1:28" x14ac:dyDescent="0.25"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</row>
    <row r="30" spans="1:28" x14ac:dyDescent="0.25">
      <c r="A30" s="10" t="s">
        <v>18</v>
      </c>
      <c r="B30" s="10"/>
      <c r="C30" s="10"/>
      <c r="D30" s="10"/>
      <c r="E30" s="11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x14ac:dyDescent="0.25">
      <c r="A31" s="11"/>
      <c r="B31" s="11"/>
      <c r="C31" s="11"/>
      <c r="D31" s="11"/>
      <c r="E31" s="11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x14ac:dyDescent="0.25">
      <c r="A32" s="11"/>
      <c r="B32" s="11" t="s">
        <v>12</v>
      </c>
      <c r="C32" s="11"/>
      <c r="D32" s="11"/>
      <c r="E32" s="11"/>
      <c r="F32" s="28">
        <v>453.88</v>
      </c>
      <c r="G32" s="28">
        <v>151.30000000000001</v>
      </c>
      <c r="H32" s="28">
        <f>G32+F32</f>
        <v>605.18000000000006</v>
      </c>
      <c r="I32" s="28"/>
      <c r="J32" s="28">
        <v>392.46</v>
      </c>
      <c r="K32" s="28">
        <v>130.82</v>
      </c>
      <c r="L32" s="28">
        <f>J32+K32</f>
        <v>523.28</v>
      </c>
      <c r="M32" s="28"/>
      <c r="N32" s="28">
        <v>461.44</v>
      </c>
      <c r="O32" s="28">
        <v>153.80000000000001</v>
      </c>
      <c r="P32" s="28">
        <f>N32+O32</f>
        <v>615.24</v>
      </c>
      <c r="Q32" s="28"/>
      <c r="R32" s="28">
        <v>443.68</v>
      </c>
      <c r="S32" s="28">
        <v>147.88</v>
      </c>
      <c r="T32" s="28">
        <f>R32+S32</f>
        <v>591.55999999999995</v>
      </c>
      <c r="U32" s="28"/>
      <c r="V32" s="28" t="s">
        <v>16</v>
      </c>
      <c r="W32" s="28" t="s">
        <v>16</v>
      </c>
      <c r="X32" s="28" t="s">
        <v>16</v>
      </c>
      <c r="Y32" s="28"/>
      <c r="Z32" s="28">
        <v>438.82</v>
      </c>
      <c r="AA32" s="28">
        <v>142.82</v>
      </c>
      <c r="AB32" s="28">
        <f>Z32+AA32</f>
        <v>581.64</v>
      </c>
    </row>
    <row r="33" spans="1:28" x14ac:dyDescent="0.25">
      <c r="A33" s="11"/>
      <c r="B33" s="11" t="s">
        <v>14</v>
      </c>
      <c r="C33" s="11"/>
      <c r="D33" s="11"/>
      <c r="E33" s="11"/>
      <c r="F33" s="28">
        <v>571.32000000000005</v>
      </c>
      <c r="G33" s="28">
        <v>190.44</v>
      </c>
      <c r="H33" s="28">
        <f>G33+F33</f>
        <v>761.76</v>
      </c>
      <c r="I33" s="28"/>
      <c r="J33" s="28">
        <v>528.28</v>
      </c>
      <c r="K33" s="28">
        <v>176.1</v>
      </c>
      <c r="L33" s="28">
        <f>J33+K33</f>
        <v>704.38</v>
      </c>
      <c r="M33" s="28"/>
      <c r="N33" s="28">
        <v>571.32000000000005</v>
      </c>
      <c r="O33" s="28">
        <v>190.44</v>
      </c>
      <c r="P33" s="28">
        <f>N33+O33</f>
        <v>761.76</v>
      </c>
      <c r="Q33" s="28"/>
      <c r="R33" s="28">
        <v>549.29999999999995</v>
      </c>
      <c r="S33" s="28">
        <v>183.1</v>
      </c>
      <c r="T33" s="28">
        <f>R33+S33</f>
        <v>732.4</v>
      </c>
      <c r="U33" s="28"/>
      <c r="V33" s="28" t="s">
        <v>16</v>
      </c>
      <c r="W33" s="28" t="s">
        <v>16</v>
      </c>
      <c r="X33" s="28" t="s">
        <v>16</v>
      </c>
      <c r="Y33" s="28"/>
      <c r="Z33" s="28">
        <v>540.66</v>
      </c>
      <c r="AA33" s="28">
        <v>175.98</v>
      </c>
      <c r="AB33" s="28">
        <f>Z33+AA33</f>
        <v>716.64</v>
      </c>
    </row>
    <row r="34" spans="1:28" x14ac:dyDescent="0.25"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</row>
    <row r="35" spans="1:28" x14ac:dyDescent="0.25">
      <c r="A35" s="14" t="s">
        <v>19</v>
      </c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</row>
    <row r="36" spans="1:28" x14ac:dyDescent="0.25"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</row>
    <row r="37" spans="1:28" x14ac:dyDescent="0.25">
      <c r="B37" s="2" t="s">
        <v>11</v>
      </c>
      <c r="F37" s="29">
        <v>0</v>
      </c>
      <c r="G37" s="29">
        <v>587.44000000000005</v>
      </c>
      <c r="H37" s="29">
        <f>G37</f>
        <v>587.44000000000005</v>
      </c>
      <c r="I37" s="29"/>
      <c r="J37" s="29">
        <v>0</v>
      </c>
      <c r="K37" s="29">
        <v>515.20000000000005</v>
      </c>
      <c r="L37" s="29">
        <f>K37</f>
        <v>515.20000000000005</v>
      </c>
      <c r="M37" s="29"/>
      <c r="N37" s="27">
        <v>0</v>
      </c>
      <c r="O37" s="27">
        <v>587.44000000000005</v>
      </c>
      <c r="P37" s="27">
        <f>O37</f>
        <v>587.44000000000005</v>
      </c>
      <c r="Q37" s="27"/>
      <c r="R37" s="29">
        <v>0</v>
      </c>
      <c r="S37" s="29">
        <v>555</v>
      </c>
      <c r="T37" s="29">
        <f>S37</f>
        <v>555</v>
      </c>
      <c r="U37" s="29"/>
      <c r="V37" s="29" t="s">
        <v>16</v>
      </c>
      <c r="W37" s="29">
        <v>456.02</v>
      </c>
      <c r="X37" s="29">
        <f>W37</f>
        <v>456.02</v>
      </c>
      <c r="Y37" s="29"/>
      <c r="Z37" s="27">
        <v>0</v>
      </c>
      <c r="AA37" s="27">
        <v>546.72</v>
      </c>
      <c r="AB37" s="27">
        <f>AA37</f>
        <v>546.72</v>
      </c>
    </row>
    <row r="38" spans="1:28" x14ac:dyDescent="0.25">
      <c r="B38" s="2" t="s">
        <v>12</v>
      </c>
      <c r="F38" s="29">
        <v>0</v>
      </c>
      <c r="G38" s="29">
        <v>1127.8800000000001</v>
      </c>
      <c r="H38" s="29">
        <f t="shared" ref="H38:H40" si="16">G38</f>
        <v>1127.8800000000001</v>
      </c>
      <c r="I38" s="29"/>
      <c r="J38" s="29">
        <v>0</v>
      </c>
      <c r="K38" s="29">
        <v>984.04</v>
      </c>
      <c r="L38" s="29">
        <f t="shared" ref="L38:L40" si="17">K38</f>
        <v>984.04</v>
      </c>
      <c r="M38" s="29"/>
      <c r="N38" s="27">
        <v>0</v>
      </c>
      <c r="O38" s="27">
        <v>1247.74</v>
      </c>
      <c r="P38" s="27">
        <f t="shared" ref="P38:P40" si="18">O38</f>
        <v>1247.74</v>
      </c>
      <c r="Q38" s="27"/>
      <c r="R38" s="29">
        <v>0</v>
      </c>
      <c r="S38" s="29">
        <v>1178.6600000000001</v>
      </c>
      <c r="T38" s="29">
        <f t="shared" ref="T38:T40" si="19">S38</f>
        <v>1178.6600000000001</v>
      </c>
      <c r="U38" s="29"/>
      <c r="V38" s="29" t="s">
        <v>16</v>
      </c>
      <c r="W38" s="29">
        <v>968.54</v>
      </c>
      <c r="X38" s="29">
        <f t="shared" ref="X38:X40" si="20">W38</f>
        <v>968.54</v>
      </c>
      <c r="Y38" s="29"/>
      <c r="Z38" s="27">
        <v>0</v>
      </c>
      <c r="AA38" s="27">
        <v>1144.5999999999999</v>
      </c>
      <c r="AB38" s="27">
        <f t="shared" ref="AB38:AB40" si="21">AA38</f>
        <v>1144.5999999999999</v>
      </c>
    </row>
    <row r="39" spans="1:28" x14ac:dyDescent="0.25">
      <c r="B39" s="2" t="s">
        <v>13</v>
      </c>
      <c r="F39" s="29">
        <v>0</v>
      </c>
      <c r="G39" s="27">
        <v>716.44</v>
      </c>
      <c r="H39" s="29">
        <f t="shared" si="16"/>
        <v>716.44</v>
      </c>
      <c r="I39" s="29"/>
      <c r="J39" s="29">
        <v>0</v>
      </c>
      <c r="K39" s="29">
        <v>653.24</v>
      </c>
      <c r="L39" s="29">
        <f t="shared" si="17"/>
        <v>653.24</v>
      </c>
      <c r="M39" s="29"/>
      <c r="N39" s="27">
        <v>0</v>
      </c>
      <c r="O39" s="27">
        <v>716.44</v>
      </c>
      <c r="P39" s="27">
        <f t="shared" si="18"/>
        <v>716.44</v>
      </c>
      <c r="Q39" s="27"/>
      <c r="R39" s="29">
        <v>0</v>
      </c>
      <c r="S39" s="27">
        <v>676.82</v>
      </c>
      <c r="T39" s="29">
        <f t="shared" si="19"/>
        <v>676.82</v>
      </c>
      <c r="U39" s="29"/>
      <c r="V39" s="29" t="s">
        <v>16</v>
      </c>
      <c r="W39" s="29">
        <v>556.34</v>
      </c>
      <c r="X39" s="29">
        <f t="shared" si="20"/>
        <v>556.34</v>
      </c>
      <c r="Y39" s="29"/>
      <c r="Z39" s="27">
        <v>0</v>
      </c>
      <c r="AA39" s="27">
        <v>663.48</v>
      </c>
      <c r="AB39" s="27">
        <f t="shared" si="21"/>
        <v>663.48</v>
      </c>
    </row>
    <row r="40" spans="1:28" x14ac:dyDescent="0.25">
      <c r="B40" s="2" t="s">
        <v>14</v>
      </c>
      <c r="F40" s="29">
        <v>0</v>
      </c>
      <c r="G40" s="29">
        <v>1292.3599999999999</v>
      </c>
      <c r="H40" s="29">
        <f t="shared" si="16"/>
        <v>1292.3599999999999</v>
      </c>
      <c r="I40" s="29"/>
      <c r="J40" s="29">
        <v>0</v>
      </c>
      <c r="K40" s="29">
        <v>1133.44</v>
      </c>
      <c r="L40" s="29">
        <f t="shared" si="17"/>
        <v>1133.44</v>
      </c>
      <c r="M40" s="29"/>
      <c r="N40" s="27">
        <v>0</v>
      </c>
      <c r="O40" s="27">
        <v>1315.96</v>
      </c>
      <c r="P40" s="27">
        <f t="shared" si="18"/>
        <v>1315.96</v>
      </c>
      <c r="Q40" s="27"/>
      <c r="R40" s="29">
        <v>0</v>
      </c>
      <c r="S40" s="29">
        <v>1243.04</v>
      </c>
      <c r="T40" s="29">
        <f t="shared" si="19"/>
        <v>1243.04</v>
      </c>
      <c r="U40" s="29"/>
      <c r="V40" s="29" t="s">
        <v>16</v>
      </c>
      <c r="W40" s="29">
        <v>1021.42</v>
      </c>
      <c r="X40" s="29">
        <f t="shared" si="20"/>
        <v>1021.42</v>
      </c>
      <c r="Y40" s="29"/>
      <c r="Z40" s="27">
        <v>0</v>
      </c>
      <c r="AA40" s="27">
        <v>1206.1199999999999</v>
      </c>
      <c r="AB40" s="27">
        <f t="shared" si="21"/>
        <v>1206.1199999999999</v>
      </c>
    </row>
    <row r="41" spans="1:28" x14ac:dyDescent="0.25">
      <c r="F41" s="29"/>
      <c r="G41" s="29"/>
      <c r="H41" s="29"/>
      <c r="I41" s="29"/>
      <c r="J41" s="29"/>
      <c r="K41" s="29"/>
      <c r="L41" s="29"/>
      <c r="M41" s="29"/>
      <c r="N41" s="27"/>
      <c r="O41" s="27"/>
      <c r="P41" s="27"/>
      <c r="Q41" s="27"/>
      <c r="R41" s="29"/>
      <c r="S41" s="29"/>
      <c r="T41" s="29"/>
      <c r="U41" s="29"/>
      <c r="V41" s="29"/>
      <c r="W41" s="29"/>
      <c r="X41" s="29"/>
      <c r="Y41" s="29"/>
      <c r="Z41" s="27"/>
      <c r="AA41" s="27"/>
      <c r="AB41" s="27"/>
    </row>
    <row r="42" spans="1:28" x14ac:dyDescent="0.25">
      <c r="F42" s="29"/>
      <c r="G42" s="29"/>
      <c r="H42" s="29"/>
      <c r="I42" s="29"/>
      <c r="J42" s="29"/>
      <c r="K42" s="29"/>
      <c r="L42" s="29"/>
      <c r="M42" s="29"/>
      <c r="N42" s="27"/>
      <c r="O42" s="27"/>
      <c r="P42" s="27"/>
      <c r="Q42" s="27"/>
      <c r="R42" s="29"/>
      <c r="S42" s="29"/>
      <c r="T42" s="29"/>
      <c r="U42" s="29"/>
      <c r="V42" s="29"/>
      <c r="W42" s="29"/>
      <c r="X42" s="29"/>
      <c r="Y42" s="29"/>
      <c r="Z42" s="27"/>
      <c r="AA42" s="27"/>
      <c r="AB42" s="27"/>
    </row>
    <row r="43" spans="1:28" x14ac:dyDescent="0.25">
      <c r="A43" s="10" t="s">
        <v>20</v>
      </c>
      <c r="B43" s="10"/>
      <c r="C43" s="10"/>
      <c r="D43" s="11"/>
      <c r="E43" s="11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x14ac:dyDescent="0.25">
      <c r="A44" s="11"/>
      <c r="B44" s="11"/>
      <c r="C44" s="11"/>
      <c r="D44" s="11"/>
      <c r="E44" s="11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x14ac:dyDescent="0.25">
      <c r="A45" s="11"/>
      <c r="B45" s="11" t="s">
        <v>11</v>
      </c>
      <c r="C45" s="11"/>
      <c r="D45" s="11"/>
      <c r="E45" s="11"/>
      <c r="F45" s="28">
        <v>0</v>
      </c>
      <c r="G45" s="28">
        <v>863.88</v>
      </c>
      <c r="H45" s="28">
        <f>G45</f>
        <v>863.88</v>
      </c>
      <c r="I45" s="28"/>
      <c r="J45" s="28">
        <v>0</v>
      </c>
      <c r="K45" s="28">
        <v>757.64</v>
      </c>
      <c r="L45" s="28">
        <f>K45</f>
        <v>757.64</v>
      </c>
      <c r="M45" s="28"/>
      <c r="N45" s="28">
        <v>0</v>
      </c>
      <c r="O45" s="28">
        <v>863.88</v>
      </c>
      <c r="P45" s="28">
        <f>O45</f>
        <v>863.88</v>
      </c>
      <c r="Q45" s="28"/>
      <c r="R45" s="28">
        <v>0</v>
      </c>
      <c r="S45" s="28">
        <v>816.18</v>
      </c>
      <c r="T45" s="28">
        <f>S45</f>
        <v>816.18</v>
      </c>
      <c r="U45" s="28"/>
      <c r="V45" s="28" t="s">
        <v>16</v>
      </c>
      <c r="W45" s="28">
        <v>670.62</v>
      </c>
      <c r="X45" s="28">
        <f>W45</f>
        <v>670.62</v>
      </c>
      <c r="Y45" s="28"/>
      <c r="Z45" s="28">
        <v>0</v>
      </c>
      <c r="AA45" s="28">
        <v>799</v>
      </c>
      <c r="AB45" s="28">
        <f>AA45</f>
        <v>799</v>
      </c>
    </row>
    <row r="46" spans="1:28" x14ac:dyDescent="0.25">
      <c r="A46" s="11"/>
      <c r="B46" s="11" t="s">
        <v>12</v>
      </c>
      <c r="C46" s="11"/>
      <c r="D46" s="11"/>
      <c r="E46" s="11"/>
      <c r="F46" s="28">
        <v>0</v>
      </c>
      <c r="G46" s="28">
        <v>1658.64</v>
      </c>
      <c r="H46" s="28">
        <f t="shared" ref="H46:H48" si="22">G46</f>
        <v>1658.64</v>
      </c>
      <c r="I46" s="28"/>
      <c r="J46" s="28">
        <v>0</v>
      </c>
      <c r="K46" s="28">
        <v>1447.1</v>
      </c>
      <c r="L46" s="28">
        <f t="shared" ref="L46:L48" si="23">K46</f>
        <v>1447.1</v>
      </c>
      <c r="M46" s="28"/>
      <c r="N46" s="28">
        <v>0</v>
      </c>
      <c r="O46" s="28">
        <v>1834.92</v>
      </c>
      <c r="P46" s="28">
        <f t="shared" ref="P46:P48" si="24">O46</f>
        <v>1834.92</v>
      </c>
      <c r="Q46" s="28"/>
      <c r="R46" s="28">
        <v>0</v>
      </c>
      <c r="S46" s="28">
        <v>1733.34</v>
      </c>
      <c r="T46" s="28">
        <f t="shared" ref="T46:T48" si="25">S46</f>
        <v>1733.34</v>
      </c>
      <c r="U46" s="28"/>
      <c r="V46" s="28" t="s">
        <v>16</v>
      </c>
      <c r="W46" s="28">
        <v>1424.34</v>
      </c>
      <c r="X46" s="28">
        <f t="shared" ref="X46:X48" si="26">W46</f>
        <v>1424.34</v>
      </c>
      <c r="Y46" s="28"/>
      <c r="Z46" s="28">
        <v>0</v>
      </c>
      <c r="AA46" s="28">
        <v>1675.76</v>
      </c>
      <c r="AB46" s="28">
        <f t="shared" ref="AB46:AB48" si="27">AA46</f>
        <v>1675.76</v>
      </c>
    </row>
    <row r="47" spans="1:28" x14ac:dyDescent="0.25">
      <c r="A47" s="11"/>
      <c r="B47" s="11" t="s">
        <v>13</v>
      </c>
      <c r="C47" s="11"/>
      <c r="D47" s="11"/>
      <c r="E47" s="11"/>
      <c r="F47" s="28">
        <v>0</v>
      </c>
      <c r="G47" s="28">
        <v>1053.5999999999999</v>
      </c>
      <c r="H47" s="28">
        <f t="shared" si="22"/>
        <v>1053.5999999999999</v>
      </c>
      <c r="I47" s="28"/>
      <c r="J47" s="28">
        <v>0</v>
      </c>
      <c r="K47" s="28">
        <v>960.66</v>
      </c>
      <c r="L47" s="28">
        <f t="shared" si="23"/>
        <v>960.66</v>
      </c>
      <c r="M47" s="28"/>
      <c r="N47" s="28">
        <v>0</v>
      </c>
      <c r="O47" s="28">
        <v>1053.5999999999999</v>
      </c>
      <c r="P47" s="28">
        <f t="shared" si="24"/>
        <v>1053.5999999999999</v>
      </c>
      <c r="Q47" s="28"/>
      <c r="R47" s="28">
        <v>0</v>
      </c>
      <c r="S47" s="28">
        <v>995.34</v>
      </c>
      <c r="T47" s="28">
        <f t="shared" si="25"/>
        <v>995.34</v>
      </c>
      <c r="U47" s="28"/>
      <c r="V47" s="28" t="s">
        <v>16</v>
      </c>
      <c r="W47" s="28">
        <v>818.16</v>
      </c>
      <c r="X47" s="28">
        <f t="shared" si="26"/>
        <v>818.16</v>
      </c>
      <c r="Y47" s="28"/>
      <c r="Z47" s="28">
        <v>0</v>
      </c>
      <c r="AA47" s="28">
        <v>968.4</v>
      </c>
      <c r="AB47" s="28">
        <f t="shared" si="27"/>
        <v>968.4</v>
      </c>
    </row>
    <row r="48" spans="1:28" x14ac:dyDescent="0.25">
      <c r="A48" s="11"/>
      <c r="B48" s="11" t="s">
        <v>14</v>
      </c>
      <c r="C48" s="11"/>
      <c r="D48" s="11"/>
      <c r="E48" s="11"/>
      <c r="F48" s="28">
        <v>0</v>
      </c>
      <c r="G48" s="28">
        <v>1900.52</v>
      </c>
      <c r="H48" s="28">
        <f t="shared" si="22"/>
        <v>1900.52</v>
      </c>
      <c r="I48" s="28"/>
      <c r="J48" s="28">
        <v>0</v>
      </c>
      <c r="K48" s="28">
        <v>1666.82</v>
      </c>
      <c r="L48" s="28">
        <f t="shared" si="23"/>
        <v>1666.82</v>
      </c>
      <c r="M48" s="28"/>
      <c r="N48" s="28">
        <v>0</v>
      </c>
      <c r="O48" s="28">
        <v>1935.24</v>
      </c>
      <c r="P48" s="28">
        <f t="shared" si="24"/>
        <v>1935.24</v>
      </c>
      <c r="Q48" s="28"/>
      <c r="R48" s="28">
        <v>0</v>
      </c>
      <c r="S48" s="28">
        <v>1828.02</v>
      </c>
      <c r="T48" s="28">
        <f t="shared" si="25"/>
        <v>1828.02</v>
      </c>
      <c r="U48" s="28"/>
      <c r="V48" s="28" t="s">
        <v>16</v>
      </c>
      <c r="W48" s="28">
        <v>1502.1</v>
      </c>
      <c r="X48" s="28">
        <f t="shared" si="26"/>
        <v>1502.1</v>
      </c>
      <c r="Y48" s="28"/>
      <c r="Z48" s="28">
        <v>0</v>
      </c>
      <c r="AA48" s="28">
        <v>1766.48</v>
      </c>
      <c r="AB48" s="28">
        <f t="shared" si="27"/>
        <v>1766.48</v>
      </c>
    </row>
    <row r="49" spans="1:17" x14ac:dyDescent="0.25">
      <c r="F49" s="9"/>
      <c r="G49" s="9"/>
      <c r="H49" s="9"/>
      <c r="I49" s="9"/>
      <c r="J49" s="9"/>
      <c r="K49" s="9"/>
      <c r="L49" s="9"/>
      <c r="M49" s="9"/>
      <c r="N49" s="8"/>
      <c r="O49" s="8"/>
      <c r="P49" s="8"/>
      <c r="Q49" s="9"/>
    </row>
    <row r="50" spans="1:17" x14ac:dyDescent="0.25">
      <c r="A50" s="15"/>
      <c r="B50" s="15"/>
      <c r="C50" s="15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/>
      <c r="P50" s="16"/>
    </row>
    <row r="51" spans="1:17" s="21" customFormat="1" ht="12.75" x14ac:dyDescent="0.2">
      <c r="A51" s="21" t="s">
        <v>21</v>
      </c>
    </row>
    <row r="52" spans="1:17" s="21" customFormat="1" ht="12.75" x14ac:dyDescent="0.2">
      <c r="A52" s="21" t="s">
        <v>22</v>
      </c>
    </row>
    <row r="53" spans="1:17" s="21" customFormat="1" ht="12.75" x14ac:dyDescent="0.2">
      <c r="A53" s="21" t="s">
        <v>23</v>
      </c>
    </row>
    <row r="55" spans="1:17" x14ac:dyDescent="0.25">
      <c r="A55" s="18"/>
    </row>
    <row r="56" spans="1:17" x14ac:dyDescent="0.25">
      <c r="A56" s="19"/>
      <c r="B56" s="49"/>
      <c r="C56" s="49"/>
      <c r="D56" s="49"/>
      <c r="E56" s="49"/>
      <c r="F56" s="49"/>
      <c r="G56" s="49"/>
      <c r="H56" s="49"/>
      <c r="I56" s="49"/>
      <c r="J56" s="49"/>
    </row>
    <row r="57" spans="1:17" x14ac:dyDescent="0.25">
      <c r="A57" s="20"/>
      <c r="B57" s="43"/>
      <c r="C57" s="43"/>
      <c r="D57" s="43"/>
      <c r="E57" s="43"/>
      <c r="F57" s="43"/>
      <c r="G57" s="43"/>
      <c r="H57" s="43"/>
      <c r="I57" s="43"/>
      <c r="J57" s="43"/>
    </row>
  </sheetData>
  <mergeCells count="23">
    <mergeCell ref="Z3:AB3"/>
    <mergeCell ref="A1:AB1"/>
    <mergeCell ref="F4:H4"/>
    <mergeCell ref="J4:L4"/>
    <mergeCell ref="N4:P4"/>
    <mergeCell ref="R4:T4"/>
    <mergeCell ref="V4:X4"/>
    <mergeCell ref="F5:H5"/>
    <mergeCell ref="J5:L5"/>
    <mergeCell ref="N5:P5"/>
    <mergeCell ref="R5:T5"/>
    <mergeCell ref="V5:X5"/>
    <mergeCell ref="R6:T6"/>
    <mergeCell ref="V6:X6"/>
    <mergeCell ref="Z6:AB6"/>
    <mergeCell ref="Z5:AB5"/>
    <mergeCell ref="Z4:AB4"/>
    <mergeCell ref="A16:E16"/>
    <mergeCell ref="A23:E23"/>
    <mergeCell ref="B56:J56"/>
    <mergeCell ref="B57:J57"/>
    <mergeCell ref="F6:H6"/>
    <mergeCell ref="J6:L6"/>
  </mergeCells>
  <pageMargins left="0.5" right="0.25" top="0.5" bottom="0.5" header="0.3" footer="0.3"/>
  <pageSetup paperSize="5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7"/>
  <sheetViews>
    <sheetView topLeftCell="A7" workbookViewId="0">
      <selection activeCell="G16" sqref="G16"/>
    </sheetView>
  </sheetViews>
  <sheetFormatPr defaultRowHeight="15" x14ac:dyDescent="0.25"/>
  <cols>
    <col min="1" max="3" width="9.140625" style="2"/>
    <col min="4" max="5" width="2.140625" style="2" customWidth="1"/>
    <col min="6" max="8" width="10.7109375" style="2" customWidth="1"/>
    <col min="9" max="9" width="4.140625" style="2" customWidth="1"/>
    <col min="10" max="12" width="10.7109375" style="2" customWidth="1"/>
    <col min="13" max="13" width="4.5703125" style="2" customWidth="1"/>
    <col min="14" max="16" width="10.7109375" style="2" customWidth="1"/>
    <col min="17" max="17" width="3.7109375" style="2" customWidth="1"/>
    <col min="18" max="20" width="10.7109375" style="2" customWidth="1"/>
    <col min="21" max="21" width="3.5703125" style="2" customWidth="1"/>
    <col min="22" max="24" width="10.7109375" style="2" customWidth="1"/>
    <col min="25" max="25" width="4.7109375" style="2" customWidth="1"/>
    <col min="26" max="28" width="10.7109375" style="2" customWidth="1"/>
    <col min="29" max="16384" width="9.140625" style="2"/>
  </cols>
  <sheetData>
    <row r="1" spans="1:40" s="24" customFormat="1" ht="15.75" x14ac:dyDescent="0.25">
      <c r="A1" s="39" t="s">
        <v>37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40" s="24" customFormat="1" ht="15.75" x14ac:dyDescent="0.25">
      <c r="A2" s="30" t="s">
        <v>33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40" x14ac:dyDescent="0.25">
      <c r="A3" s="35"/>
      <c r="B3" s="36"/>
      <c r="Z3" s="41" t="s">
        <v>31</v>
      </c>
      <c r="AA3" s="41"/>
      <c r="AB3" s="41"/>
    </row>
    <row r="4" spans="1:40" ht="17.25" customHeight="1" x14ac:dyDescent="0.25">
      <c r="A4" s="1"/>
      <c r="B4" s="1"/>
      <c r="C4" s="1"/>
      <c r="D4" s="1"/>
      <c r="E4" s="1"/>
      <c r="F4" s="42" t="s">
        <v>0</v>
      </c>
      <c r="G4" s="42"/>
      <c r="H4" s="42"/>
      <c r="I4" s="4"/>
      <c r="J4" s="42" t="s">
        <v>30</v>
      </c>
      <c r="K4" s="42"/>
      <c r="L4" s="42"/>
      <c r="M4" s="4"/>
      <c r="N4" s="40" t="s">
        <v>24</v>
      </c>
      <c r="O4" s="40"/>
      <c r="P4" s="40"/>
      <c r="Q4" s="1"/>
      <c r="R4" s="40" t="s">
        <v>26</v>
      </c>
      <c r="S4" s="40"/>
      <c r="T4" s="40"/>
      <c r="U4" s="1"/>
      <c r="V4" s="40" t="s">
        <v>27</v>
      </c>
      <c r="W4" s="40"/>
      <c r="X4" s="40"/>
      <c r="Y4" s="1"/>
      <c r="Z4" s="40" t="s">
        <v>28</v>
      </c>
      <c r="AA4" s="40"/>
      <c r="AB4" s="40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s="26" customFormat="1" ht="12.75" x14ac:dyDescent="0.2">
      <c r="A5" s="25"/>
      <c r="B5" s="25"/>
      <c r="C5" s="25"/>
      <c r="D5" s="25"/>
      <c r="E5" s="25"/>
      <c r="F5" s="44" t="s">
        <v>1</v>
      </c>
      <c r="G5" s="44"/>
      <c r="H5" s="44"/>
      <c r="I5" s="22"/>
      <c r="J5" s="44" t="s">
        <v>1</v>
      </c>
      <c r="K5" s="44"/>
      <c r="L5" s="44"/>
      <c r="M5" s="22"/>
      <c r="N5" s="44" t="s">
        <v>25</v>
      </c>
      <c r="O5" s="44"/>
      <c r="P5" s="44"/>
      <c r="Q5" s="25"/>
      <c r="R5" s="44" t="s">
        <v>25</v>
      </c>
      <c r="S5" s="44"/>
      <c r="T5" s="44"/>
      <c r="U5" s="25"/>
      <c r="V5" s="44" t="s">
        <v>25</v>
      </c>
      <c r="W5" s="44"/>
      <c r="X5" s="44"/>
      <c r="Y5" s="25"/>
      <c r="Z5" s="44" t="s">
        <v>29</v>
      </c>
      <c r="AA5" s="44"/>
      <c r="AB5" s="44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</row>
    <row r="6" spans="1:40" ht="17.25" customHeight="1" x14ac:dyDescent="0.25">
      <c r="A6" s="1"/>
      <c r="B6" s="1"/>
      <c r="C6" s="1"/>
      <c r="D6" s="1"/>
      <c r="E6" s="1"/>
      <c r="F6" s="45" t="s">
        <v>2</v>
      </c>
      <c r="G6" s="45"/>
      <c r="H6" s="45"/>
      <c r="I6" s="12"/>
      <c r="J6" s="45" t="s">
        <v>3</v>
      </c>
      <c r="K6" s="45"/>
      <c r="L6" s="45"/>
      <c r="M6" s="12"/>
      <c r="N6" s="12"/>
      <c r="O6" s="12"/>
      <c r="P6" s="12"/>
      <c r="Q6" s="6"/>
      <c r="R6" s="46"/>
      <c r="S6" s="46"/>
      <c r="T6" s="46"/>
      <c r="U6" s="6"/>
      <c r="V6" s="46"/>
      <c r="W6" s="46"/>
      <c r="X6" s="46"/>
      <c r="Y6" s="6"/>
      <c r="Z6" s="46"/>
      <c r="AA6" s="46"/>
      <c r="AB6" s="46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12.75" customHeight="1" x14ac:dyDescent="0.25">
      <c r="A7" s="1"/>
      <c r="B7" s="1"/>
      <c r="C7" s="1"/>
      <c r="D7" s="1"/>
      <c r="E7" s="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6"/>
      <c r="R7" s="13"/>
      <c r="S7" s="13"/>
      <c r="T7" s="13"/>
      <c r="U7" s="6"/>
      <c r="V7" s="13"/>
      <c r="W7" s="13"/>
      <c r="X7" s="13"/>
      <c r="Y7" s="6"/>
      <c r="Z7" s="13"/>
      <c r="AA7" s="13"/>
      <c r="AB7" s="13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0" x14ac:dyDescent="0.25">
      <c r="A8" s="1"/>
      <c r="B8" s="1"/>
      <c r="C8" s="1"/>
      <c r="D8" s="1"/>
      <c r="E8" s="1"/>
      <c r="F8" s="12" t="s">
        <v>4</v>
      </c>
      <c r="G8" s="12" t="s">
        <v>5</v>
      </c>
      <c r="H8" s="12"/>
      <c r="I8" s="12"/>
      <c r="J8" s="12" t="s">
        <v>4</v>
      </c>
      <c r="K8" s="12" t="s">
        <v>5</v>
      </c>
      <c r="L8" s="12"/>
      <c r="M8" s="12"/>
      <c r="N8" s="12" t="s">
        <v>4</v>
      </c>
      <c r="O8" s="12" t="s">
        <v>5</v>
      </c>
      <c r="P8" s="12"/>
      <c r="Q8" s="6"/>
      <c r="R8" s="12" t="s">
        <v>4</v>
      </c>
      <c r="S8" s="12" t="s">
        <v>5</v>
      </c>
      <c r="T8" s="12"/>
      <c r="U8" s="12"/>
      <c r="V8" s="12" t="s">
        <v>4</v>
      </c>
      <c r="W8" s="12" t="s">
        <v>5</v>
      </c>
      <c r="X8" s="12"/>
      <c r="Y8" s="12"/>
      <c r="Z8" s="12" t="s">
        <v>4</v>
      </c>
      <c r="AA8" s="12" t="s">
        <v>5</v>
      </c>
      <c r="AB8" s="12"/>
    </row>
    <row r="9" spans="1:40" x14ac:dyDescent="0.25">
      <c r="A9" s="1"/>
      <c r="B9" s="1"/>
      <c r="C9" s="1"/>
      <c r="D9" s="1"/>
      <c r="E9" s="1"/>
      <c r="F9" s="12" t="s">
        <v>6</v>
      </c>
      <c r="G9" s="12" t="s">
        <v>6</v>
      </c>
      <c r="H9" s="12" t="s">
        <v>7</v>
      </c>
      <c r="I9" s="12"/>
      <c r="J9" s="12" t="s">
        <v>6</v>
      </c>
      <c r="K9" s="12" t="s">
        <v>6</v>
      </c>
      <c r="L9" s="13" t="s">
        <v>7</v>
      </c>
      <c r="M9" s="12"/>
      <c r="N9" s="12" t="s">
        <v>8</v>
      </c>
      <c r="O9" s="12" t="s">
        <v>8</v>
      </c>
      <c r="P9" s="12" t="s">
        <v>9</v>
      </c>
      <c r="Q9" s="6"/>
      <c r="R9" s="12" t="s">
        <v>8</v>
      </c>
      <c r="S9" s="12" t="s">
        <v>8</v>
      </c>
      <c r="T9" s="12" t="s">
        <v>9</v>
      </c>
      <c r="U9" s="12"/>
      <c r="V9" s="12" t="s">
        <v>8</v>
      </c>
      <c r="W9" s="12" t="s">
        <v>8</v>
      </c>
      <c r="X9" s="12" t="s">
        <v>9</v>
      </c>
      <c r="Y9" s="12"/>
      <c r="Z9" s="12" t="s">
        <v>8</v>
      </c>
      <c r="AA9" s="12" t="s">
        <v>8</v>
      </c>
      <c r="AB9" s="13" t="s">
        <v>9</v>
      </c>
    </row>
    <row r="10" spans="1:40" x14ac:dyDescent="0.25">
      <c r="A10" s="4" t="s">
        <v>10</v>
      </c>
      <c r="B10" s="1"/>
      <c r="C10" s="7"/>
      <c r="D10" s="1"/>
      <c r="E10" s="1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40" x14ac:dyDescent="0.25">
      <c r="A11" s="1"/>
      <c r="B11" s="1" t="s">
        <v>11</v>
      </c>
      <c r="C11" s="1"/>
      <c r="D11" s="1"/>
      <c r="E11" s="1"/>
      <c r="F11" s="31" t="s">
        <v>16</v>
      </c>
      <c r="G11" s="31" t="s">
        <v>16</v>
      </c>
      <c r="H11" s="31" t="s">
        <v>16</v>
      </c>
      <c r="I11" s="27"/>
      <c r="J11" s="31" t="s">
        <v>16</v>
      </c>
      <c r="K11" s="31" t="s">
        <v>16</v>
      </c>
      <c r="L11" s="31" t="s">
        <v>16</v>
      </c>
      <c r="M11" s="27"/>
      <c r="N11" s="31" t="s">
        <v>16</v>
      </c>
      <c r="O11" s="31" t="s">
        <v>16</v>
      </c>
      <c r="P11" s="31" t="s">
        <v>16</v>
      </c>
      <c r="Q11" s="27"/>
      <c r="R11" s="31" t="s">
        <v>16</v>
      </c>
      <c r="S11" s="31" t="s">
        <v>16</v>
      </c>
      <c r="T11" s="31" t="s">
        <v>16</v>
      </c>
      <c r="U11" s="27"/>
      <c r="V11" s="31" t="s">
        <v>16</v>
      </c>
      <c r="W11" s="31" t="s">
        <v>16</v>
      </c>
      <c r="X11" s="31" t="s">
        <v>16</v>
      </c>
      <c r="Y11" s="27"/>
      <c r="Z11" s="31" t="s">
        <v>16</v>
      </c>
      <c r="AA11" s="31" t="s">
        <v>16</v>
      </c>
      <c r="AB11" s="31" t="s">
        <v>16</v>
      </c>
    </row>
    <row r="12" spans="1:40" x14ac:dyDescent="0.25">
      <c r="A12" s="1"/>
      <c r="B12" s="1" t="s">
        <v>12</v>
      </c>
      <c r="C12" s="1"/>
      <c r="D12" s="1"/>
      <c r="E12" s="1"/>
      <c r="F12" s="31" t="s">
        <v>16</v>
      </c>
      <c r="G12" s="31" t="s">
        <v>16</v>
      </c>
      <c r="H12" s="31" t="s">
        <v>16</v>
      </c>
      <c r="I12" s="27"/>
      <c r="J12" s="31" t="s">
        <v>16</v>
      </c>
      <c r="K12" s="31" t="s">
        <v>16</v>
      </c>
      <c r="L12" s="31" t="s">
        <v>16</v>
      </c>
      <c r="M12" s="27"/>
      <c r="N12" s="31" t="s">
        <v>16</v>
      </c>
      <c r="O12" s="31" t="s">
        <v>16</v>
      </c>
      <c r="P12" s="31" t="s">
        <v>16</v>
      </c>
      <c r="Q12" s="27"/>
      <c r="R12" s="31" t="s">
        <v>16</v>
      </c>
      <c r="S12" s="31" t="s">
        <v>16</v>
      </c>
      <c r="T12" s="31" t="s">
        <v>16</v>
      </c>
      <c r="U12" s="27"/>
      <c r="V12" s="31" t="s">
        <v>16</v>
      </c>
      <c r="W12" s="31" t="s">
        <v>16</v>
      </c>
      <c r="X12" s="31" t="s">
        <v>16</v>
      </c>
      <c r="Y12" s="27"/>
      <c r="Z12" s="31" t="s">
        <v>16</v>
      </c>
      <c r="AA12" s="31" t="s">
        <v>16</v>
      </c>
      <c r="AB12" s="31" t="s">
        <v>16</v>
      </c>
    </row>
    <row r="13" spans="1:40" x14ac:dyDescent="0.25">
      <c r="A13" s="1"/>
      <c r="B13" s="1" t="s">
        <v>13</v>
      </c>
      <c r="C13" s="1"/>
      <c r="D13" s="1"/>
      <c r="E13" s="1"/>
      <c r="F13" s="31" t="s">
        <v>16</v>
      </c>
      <c r="G13" s="31" t="s">
        <v>16</v>
      </c>
      <c r="H13" s="31" t="s">
        <v>16</v>
      </c>
      <c r="I13" s="27"/>
      <c r="J13" s="31" t="s">
        <v>16</v>
      </c>
      <c r="K13" s="31" t="s">
        <v>16</v>
      </c>
      <c r="L13" s="31" t="s">
        <v>16</v>
      </c>
      <c r="M13" s="27"/>
      <c r="N13" s="31" t="s">
        <v>16</v>
      </c>
      <c r="O13" s="31" t="s">
        <v>16</v>
      </c>
      <c r="P13" s="31" t="s">
        <v>16</v>
      </c>
      <c r="Q13" s="27"/>
      <c r="R13" s="31" t="s">
        <v>16</v>
      </c>
      <c r="S13" s="31" t="s">
        <v>16</v>
      </c>
      <c r="T13" s="31" t="s">
        <v>16</v>
      </c>
      <c r="U13" s="27"/>
      <c r="V13" s="31" t="s">
        <v>16</v>
      </c>
      <c r="W13" s="31" t="s">
        <v>16</v>
      </c>
      <c r="X13" s="31" t="s">
        <v>16</v>
      </c>
      <c r="Y13" s="27"/>
      <c r="Z13" s="31" t="s">
        <v>16</v>
      </c>
      <c r="AA13" s="31" t="s">
        <v>16</v>
      </c>
      <c r="AB13" s="31" t="s">
        <v>16</v>
      </c>
    </row>
    <row r="14" spans="1:40" x14ac:dyDescent="0.25">
      <c r="A14" s="1"/>
      <c r="B14" s="1" t="s">
        <v>14</v>
      </c>
      <c r="C14" s="1"/>
      <c r="D14" s="1"/>
      <c r="E14" s="1"/>
      <c r="F14" s="31" t="s">
        <v>16</v>
      </c>
      <c r="G14" s="31" t="s">
        <v>16</v>
      </c>
      <c r="H14" s="31" t="s">
        <v>16</v>
      </c>
      <c r="I14" s="27"/>
      <c r="J14" s="31" t="s">
        <v>16</v>
      </c>
      <c r="K14" s="31" t="s">
        <v>16</v>
      </c>
      <c r="L14" s="31" t="s">
        <v>16</v>
      </c>
      <c r="M14" s="27"/>
      <c r="N14" s="31" t="s">
        <v>16</v>
      </c>
      <c r="O14" s="31" t="s">
        <v>16</v>
      </c>
      <c r="P14" s="31" t="s">
        <v>16</v>
      </c>
      <c r="Q14" s="27"/>
      <c r="R14" s="31" t="s">
        <v>16</v>
      </c>
      <c r="S14" s="31" t="s">
        <v>16</v>
      </c>
      <c r="T14" s="31" t="s">
        <v>16</v>
      </c>
      <c r="U14" s="27"/>
      <c r="V14" s="31" t="s">
        <v>16</v>
      </c>
      <c r="W14" s="31" t="s">
        <v>16</v>
      </c>
      <c r="X14" s="31" t="s">
        <v>16</v>
      </c>
      <c r="Y14" s="27"/>
      <c r="Z14" s="31" t="s">
        <v>16</v>
      </c>
      <c r="AA14" s="31" t="s">
        <v>16</v>
      </c>
      <c r="AB14" s="31" t="s">
        <v>16</v>
      </c>
    </row>
    <row r="15" spans="1:40" x14ac:dyDescent="0.25">
      <c r="A15" s="1"/>
      <c r="B15" s="1"/>
      <c r="C15" s="1"/>
      <c r="D15" s="1"/>
      <c r="E15" s="1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</row>
    <row r="16" spans="1:40" ht="30" customHeight="1" x14ac:dyDescent="0.25">
      <c r="A16" s="47" t="s">
        <v>15</v>
      </c>
      <c r="B16" s="47"/>
      <c r="C16" s="47"/>
      <c r="D16" s="47"/>
      <c r="E16" s="47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</row>
    <row r="17" spans="1:28" x14ac:dyDescent="0.25">
      <c r="A17" s="11"/>
      <c r="B17" s="11"/>
      <c r="C17" s="11"/>
      <c r="D17" s="11"/>
      <c r="E17" s="11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</row>
    <row r="18" spans="1:28" x14ac:dyDescent="0.25">
      <c r="A18" s="37"/>
      <c r="B18" s="37" t="s">
        <v>11</v>
      </c>
      <c r="C18" s="37"/>
      <c r="D18" s="37"/>
      <c r="E18" s="37"/>
      <c r="F18" s="34">
        <v>424.3</v>
      </c>
      <c r="G18" s="34">
        <f>H18-F18</f>
        <v>628.22</v>
      </c>
      <c r="H18" s="34">
        <v>1052.52</v>
      </c>
      <c r="I18" s="34"/>
      <c r="J18" s="28">
        <v>378.82</v>
      </c>
      <c r="K18" s="28">
        <f>L18-J18</f>
        <v>635.05999999999995</v>
      </c>
      <c r="L18" s="28">
        <v>1013.88</v>
      </c>
      <c r="M18" s="28"/>
      <c r="N18" s="28">
        <v>424.3</v>
      </c>
      <c r="O18" s="28">
        <f>P18-N18</f>
        <v>628.22</v>
      </c>
      <c r="P18" s="28">
        <v>1052.52</v>
      </c>
      <c r="Q18" s="28"/>
      <c r="R18" s="28">
        <v>400.86</v>
      </c>
      <c r="S18" s="28">
        <f>T18-R18</f>
        <v>596.66</v>
      </c>
      <c r="T18" s="28">
        <v>997.52</v>
      </c>
      <c r="U18" s="28"/>
      <c r="V18" s="28" t="s">
        <v>16</v>
      </c>
      <c r="W18" s="28" t="s">
        <v>16</v>
      </c>
      <c r="X18" s="28" t="s">
        <v>16</v>
      </c>
      <c r="Y18" s="28"/>
      <c r="Z18" s="28">
        <v>402.22</v>
      </c>
      <c r="AA18" s="28">
        <f>AB18-Z18</f>
        <v>582.33999999999992</v>
      </c>
      <c r="AB18" s="28">
        <v>984.56</v>
      </c>
    </row>
    <row r="19" spans="1:28" x14ac:dyDescent="0.25">
      <c r="A19" s="37"/>
      <c r="B19" s="37" t="s">
        <v>12</v>
      </c>
      <c r="C19" s="37"/>
      <c r="D19" s="37"/>
      <c r="E19" s="37"/>
      <c r="F19" s="34">
        <v>691.78</v>
      </c>
      <c r="G19" s="34">
        <f t="shared" ref="G19:G21" si="0">H19-F19</f>
        <v>1116.3</v>
      </c>
      <c r="H19" s="34">
        <v>1808.08</v>
      </c>
      <c r="I19" s="34"/>
      <c r="J19" s="28">
        <v>608.64</v>
      </c>
      <c r="K19" s="28">
        <f t="shared" ref="K19:K21" si="1">L19-J19</f>
        <v>1146.6399999999999</v>
      </c>
      <c r="L19" s="28">
        <v>1755.28</v>
      </c>
      <c r="M19" s="28"/>
      <c r="N19" s="28">
        <v>742.26</v>
      </c>
      <c r="O19" s="28">
        <f>P19-N19</f>
        <v>1116.3</v>
      </c>
      <c r="P19" s="28">
        <v>1858.56</v>
      </c>
      <c r="Q19" s="28"/>
      <c r="R19" s="28">
        <v>701.18</v>
      </c>
      <c r="S19" s="28">
        <f t="shared" ref="S19:S21" si="2">T19-R19</f>
        <v>1060.1399999999999</v>
      </c>
      <c r="T19" s="28">
        <v>1761.32</v>
      </c>
      <c r="U19" s="28"/>
      <c r="V19" s="28" t="s">
        <v>16</v>
      </c>
      <c r="W19" s="28" t="s">
        <v>16</v>
      </c>
      <c r="X19" s="28" t="s">
        <v>16</v>
      </c>
      <c r="Y19" s="28"/>
      <c r="Z19" s="28">
        <v>695.18</v>
      </c>
      <c r="AA19" s="28">
        <f t="shared" ref="AA19:AA21" si="3">AB19-Z19</f>
        <v>1032.1799999999998</v>
      </c>
      <c r="AB19" s="28">
        <v>1727.36</v>
      </c>
    </row>
    <row r="20" spans="1:28" x14ac:dyDescent="0.25">
      <c r="A20" s="37"/>
      <c r="B20" s="37" t="s">
        <v>13</v>
      </c>
      <c r="C20" s="37"/>
      <c r="D20" s="37"/>
      <c r="E20" s="37"/>
      <c r="F20" s="34">
        <v>486.42</v>
      </c>
      <c r="G20" s="34">
        <f t="shared" si="0"/>
        <v>685.93999999999983</v>
      </c>
      <c r="H20" s="34">
        <v>1172.3599999999999</v>
      </c>
      <c r="I20" s="34"/>
      <c r="J20" s="28">
        <v>446.5</v>
      </c>
      <c r="K20" s="28">
        <f t="shared" si="1"/>
        <v>677.8599999999999</v>
      </c>
      <c r="L20" s="28">
        <v>1124.3599999999999</v>
      </c>
      <c r="M20" s="28"/>
      <c r="N20" s="28">
        <v>486.42</v>
      </c>
      <c r="O20" s="28">
        <f>P20-N20</f>
        <v>685.93999999999983</v>
      </c>
      <c r="P20" s="28">
        <v>1172.3599999999999</v>
      </c>
      <c r="Q20" s="28"/>
      <c r="R20" s="28">
        <v>459.52</v>
      </c>
      <c r="S20" s="28">
        <f t="shared" si="2"/>
        <v>651.6400000000001</v>
      </c>
      <c r="T20" s="28">
        <v>1111.1600000000001</v>
      </c>
      <c r="U20" s="28"/>
      <c r="V20" s="28" t="s">
        <v>16</v>
      </c>
      <c r="W20" s="28" t="s">
        <v>16</v>
      </c>
      <c r="X20" s="28" t="s">
        <v>16</v>
      </c>
      <c r="Y20" s="28"/>
      <c r="Z20" s="28">
        <v>459.56</v>
      </c>
      <c r="AA20" s="28">
        <f t="shared" si="3"/>
        <v>635.52</v>
      </c>
      <c r="AB20" s="28">
        <v>1095.08</v>
      </c>
    </row>
    <row r="21" spans="1:28" x14ac:dyDescent="0.25">
      <c r="A21" s="37"/>
      <c r="B21" s="37" t="s">
        <v>14</v>
      </c>
      <c r="C21" s="37"/>
      <c r="D21" s="37"/>
      <c r="E21" s="37"/>
      <c r="F21" s="34">
        <v>772.4</v>
      </c>
      <c r="G21" s="34">
        <f t="shared" si="0"/>
        <v>1077.1199999999999</v>
      </c>
      <c r="H21" s="34">
        <v>1849.52</v>
      </c>
      <c r="I21" s="34"/>
      <c r="J21" s="28">
        <v>681.88</v>
      </c>
      <c r="K21" s="28">
        <f t="shared" si="1"/>
        <v>1105.48</v>
      </c>
      <c r="L21" s="28">
        <v>1787.36</v>
      </c>
      <c r="M21" s="28"/>
      <c r="N21" s="28">
        <v>775.1</v>
      </c>
      <c r="O21" s="28">
        <f>P21-N21</f>
        <v>1074.42</v>
      </c>
      <c r="P21" s="28">
        <v>1849.52</v>
      </c>
      <c r="Q21" s="28"/>
      <c r="R21" s="28">
        <v>732.18</v>
      </c>
      <c r="S21" s="28">
        <f t="shared" si="2"/>
        <v>1020.7000000000002</v>
      </c>
      <c r="T21" s="28">
        <v>1752.88</v>
      </c>
      <c r="U21" s="28"/>
      <c r="V21" s="28" t="s">
        <v>16</v>
      </c>
      <c r="W21" s="28" t="s">
        <v>16</v>
      </c>
      <c r="X21" s="28" t="s">
        <v>16</v>
      </c>
      <c r="Y21" s="28"/>
      <c r="Z21" s="28">
        <v>725.4</v>
      </c>
      <c r="AA21" s="28">
        <f t="shared" si="3"/>
        <v>993.64</v>
      </c>
      <c r="AB21" s="28">
        <v>1719.04</v>
      </c>
    </row>
    <row r="22" spans="1:28" x14ac:dyDescent="0.25">
      <c r="A22" s="1"/>
      <c r="B22" s="1"/>
      <c r="C22" s="1"/>
      <c r="D22" s="1"/>
      <c r="E22" s="1"/>
      <c r="F22" s="27"/>
      <c r="G22" s="27"/>
      <c r="H22" s="27"/>
      <c r="I22" s="27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</row>
    <row r="23" spans="1:28" x14ac:dyDescent="0.25">
      <c r="A23" s="50" t="s">
        <v>17</v>
      </c>
      <c r="B23" s="50"/>
      <c r="C23" s="50"/>
      <c r="D23" s="50"/>
      <c r="E23" s="50"/>
      <c r="F23" s="27"/>
      <c r="G23" s="27"/>
      <c r="H23" s="27"/>
      <c r="I23" s="27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pans="1:28" x14ac:dyDescent="0.25">
      <c r="A24" s="1"/>
      <c r="B24" s="1"/>
      <c r="C24" s="1"/>
      <c r="D24" s="1"/>
      <c r="E24" s="1"/>
      <c r="F24" s="27"/>
      <c r="G24" s="27"/>
      <c r="H24" s="27"/>
      <c r="I24" s="27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</row>
    <row r="25" spans="1:28" x14ac:dyDescent="0.25">
      <c r="A25" s="1"/>
      <c r="B25" s="1" t="s">
        <v>11</v>
      </c>
      <c r="C25" s="1"/>
      <c r="D25" s="1"/>
      <c r="E25" s="1"/>
      <c r="F25" s="27">
        <f>H25*0.56</f>
        <v>190.4</v>
      </c>
      <c r="G25" s="27">
        <f>H25-F25</f>
        <v>149.6</v>
      </c>
      <c r="H25" s="27">
        <v>340</v>
      </c>
      <c r="I25" s="27"/>
      <c r="J25" s="29">
        <f>L25*0.56</f>
        <v>164.61760000000004</v>
      </c>
      <c r="K25" s="29">
        <f>L25-J25</f>
        <v>129.3424</v>
      </c>
      <c r="L25" s="29">
        <v>293.96000000000004</v>
      </c>
      <c r="M25" s="29"/>
      <c r="N25" s="29">
        <v>191.68</v>
      </c>
      <c r="O25" s="29">
        <f>P25-N25</f>
        <v>150.59999999999997</v>
      </c>
      <c r="P25" s="29">
        <v>342.28</v>
      </c>
      <c r="Q25" s="29"/>
      <c r="R25" s="29">
        <v>184.8</v>
      </c>
      <c r="S25" s="29">
        <f>T25-R25</f>
        <v>145.19999999999999</v>
      </c>
      <c r="T25" s="29">
        <v>330</v>
      </c>
      <c r="U25" s="29"/>
      <c r="V25" s="29" t="s">
        <v>16</v>
      </c>
      <c r="W25" s="29" t="s">
        <v>16</v>
      </c>
      <c r="X25" s="29" t="s">
        <v>16</v>
      </c>
      <c r="Y25" s="29"/>
      <c r="Z25" s="29">
        <f>AB25*0.56</f>
        <v>185.00160000000002</v>
      </c>
      <c r="AA25" s="29">
        <f>AB25-Z25</f>
        <v>145.35839999999999</v>
      </c>
      <c r="AB25" s="29">
        <v>330.36</v>
      </c>
    </row>
    <row r="26" spans="1:28" x14ac:dyDescent="0.25">
      <c r="A26" s="1"/>
      <c r="B26" s="1" t="s">
        <v>12</v>
      </c>
      <c r="C26" s="1"/>
      <c r="D26" s="1"/>
      <c r="E26" s="1"/>
      <c r="F26" s="27">
        <f>H26*0.56</f>
        <v>675.92000000000007</v>
      </c>
      <c r="G26" s="27">
        <f t="shared" ref="G26:G28" si="4">H26-F26</f>
        <v>531.07999999999993</v>
      </c>
      <c r="H26" s="27">
        <v>1207</v>
      </c>
      <c r="I26" s="27"/>
      <c r="J26" s="29">
        <f>L26*0.56+0.01</f>
        <v>584.40359999999998</v>
      </c>
      <c r="K26" s="29">
        <f t="shared" ref="K26:K28" si="5">L26-J26</f>
        <v>459.15639999999996</v>
      </c>
      <c r="L26" s="29">
        <v>1043.56</v>
      </c>
      <c r="M26" s="29"/>
      <c r="N26" s="29">
        <v>708.18</v>
      </c>
      <c r="O26" s="29">
        <f t="shared" ref="O26:O28" si="6">P26-N26</f>
        <v>556.41999999999996</v>
      </c>
      <c r="P26" s="29">
        <v>1264.5999999999999</v>
      </c>
      <c r="Q26" s="29"/>
      <c r="R26" s="29">
        <v>675.4</v>
      </c>
      <c r="S26" s="29">
        <f t="shared" ref="S26:S28" si="7">T26-R26</f>
        <v>530.67999999999995</v>
      </c>
      <c r="T26" s="29">
        <v>1206.08</v>
      </c>
      <c r="U26" s="29"/>
      <c r="V26" s="29" t="s">
        <v>16</v>
      </c>
      <c r="W26" s="29" t="s">
        <v>16</v>
      </c>
      <c r="X26" s="29" t="s">
        <v>16</v>
      </c>
      <c r="Y26" s="29"/>
      <c r="Z26" s="29">
        <f t="shared" ref="Z26" si="8">AB26*0.56</f>
        <v>660.82240000000002</v>
      </c>
      <c r="AA26" s="29">
        <f t="shared" ref="AA26:AA28" si="9">AB26-Z26</f>
        <v>519.21759999999995</v>
      </c>
      <c r="AB26" s="29">
        <v>1180.04</v>
      </c>
    </row>
    <row r="27" spans="1:28" x14ac:dyDescent="0.25">
      <c r="A27" s="1"/>
      <c r="B27" s="1" t="s">
        <v>13</v>
      </c>
      <c r="C27" s="1"/>
      <c r="D27" s="1"/>
      <c r="E27" s="1"/>
      <c r="F27" s="27">
        <f t="shared" ref="F27" si="10">H27*0.56</f>
        <v>331.74400000000003</v>
      </c>
      <c r="G27" s="27">
        <f t="shared" si="4"/>
        <v>260.65599999999995</v>
      </c>
      <c r="H27" s="27">
        <v>592.4</v>
      </c>
      <c r="I27" s="27"/>
      <c r="J27" s="29">
        <f>L27*0.56+0.01</f>
        <v>325.51560000000001</v>
      </c>
      <c r="K27" s="29">
        <f t="shared" si="5"/>
        <v>255.74439999999998</v>
      </c>
      <c r="L27" s="29">
        <v>581.26</v>
      </c>
      <c r="M27" s="29"/>
      <c r="N27" s="29">
        <v>331.74</v>
      </c>
      <c r="O27" s="29">
        <f t="shared" si="6"/>
        <v>260.65999999999997</v>
      </c>
      <c r="P27" s="29">
        <v>592.4</v>
      </c>
      <c r="Q27" s="29"/>
      <c r="R27" s="29">
        <v>317.89999999999998</v>
      </c>
      <c r="S27" s="29">
        <f t="shared" si="7"/>
        <v>249.77999999999997</v>
      </c>
      <c r="T27" s="29">
        <v>567.67999999999995</v>
      </c>
      <c r="U27" s="29"/>
      <c r="V27" s="29" t="s">
        <v>16</v>
      </c>
      <c r="W27" s="29" t="s">
        <v>16</v>
      </c>
      <c r="X27" s="29" t="s">
        <v>16</v>
      </c>
      <c r="Y27" s="29"/>
      <c r="Z27" s="29">
        <f>AB27*0.56+0.01</f>
        <v>314.03559999999999</v>
      </c>
      <c r="AA27" s="29">
        <f t="shared" si="9"/>
        <v>246.7244</v>
      </c>
      <c r="AB27" s="29">
        <v>560.76</v>
      </c>
    </row>
    <row r="28" spans="1:28" x14ac:dyDescent="0.25">
      <c r="A28" s="1"/>
      <c r="B28" s="1" t="s">
        <v>14</v>
      </c>
      <c r="C28" s="1"/>
      <c r="D28" s="1"/>
      <c r="E28" s="1"/>
      <c r="F28" s="27">
        <v>772.4</v>
      </c>
      <c r="G28" s="27">
        <f t="shared" si="4"/>
        <v>893.66</v>
      </c>
      <c r="H28" s="27">
        <v>1666.06</v>
      </c>
      <c r="I28" s="27"/>
      <c r="J28" s="29">
        <v>681.88</v>
      </c>
      <c r="K28" s="29">
        <f t="shared" si="5"/>
        <v>774.70000000000016</v>
      </c>
      <c r="L28" s="29">
        <v>1456.5800000000002</v>
      </c>
      <c r="M28" s="29"/>
      <c r="N28" s="29">
        <v>775.1</v>
      </c>
      <c r="O28" s="29">
        <f t="shared" si="6"/>
        <v>909.86</v>
      </c>
      <c r="P28" s="29">
        <v>1684.96</v>
      </c>
      <c r="Q28" s="29"/>
      <c r="R28" s="29">
        <v>732.18</v>
      </c>
      <c r="S28" s="29">
        <f t="shared" si="7"/>
        <v>873.18</v>
      </c>
      <c r="T28" s="29">
        <v>1605.36</v>
      </c>
      <c r="U28" s="29"/>
      <c r="V28" s="29" t="s">
        <v>16</v>
      </c>
      <c r="W28" s="29" t="s">
        <v>16</v>
      </c>
      <c r="X28" s="29" t="s">
        <v>16</v>
      </c>
      <c r="Y28" s="29"/>
      <c r="Z28" s="29">
        <v>725.4</v>
      </c>
      <c r="AA28" s="29">
        <f t="shared" si="9"/>
        <v>841.95999999999992</v>
      </c>
      <c r="AB28" s="29">
        <v>1567.36</v>
      </c>
    </row>
    <row r="29" spans="1:28" x14ac:dyDescent="0.25">
      <c r="A29" s="1"/>
      <c r="B29" s="1"/>
      <c r="C29" s="1"/>
      <c r="D29" s="1"/>
      <c r="E29" s="1"/>
      <c r="F29" s="27"/>
      <c r="G29" s="27"/>
      <c r="H29" s="27"/>
      <c r="I29" s="27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</row>
    <row r="30" spans="1:28" x14ac:dyDescent="0.25">
      <c r="A30" s="38" t="s">
        <v>18</v>
      </c>
      <c r="B30" s="38"/>
      <c r="C30" s="38"/>
      <c r="D30" s="38"/>
      <c r="E30" s="37"/>
      <c r="F30" s="34"/>
      <c r="G30" s="34"/>
      <c r="H30" s="34"/>
      <c r="I30" s="34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x14ac:dyDescent="0.25">
      <c r="A31" s="11"/>
      <c r="B31" s="11"/>
      <c r="C31" s="11"/>
      <c r="D31" s="11"/>
      <c r="E31" s="11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x14ac:dyDescent="0.25">
      <c r="A32" s="11"/>
      <c r="B32" s="11" t="s">
        <v>12</v>
      </c>
      <c r="C32" s="11"/>
      <c r="D32" s="11"/>
      <c r="E32" s="11"/>
      <c r="F32" s="28">
        <f>H32*0.56</f>
        <v>338.90080000000006</v>
      </c>
      <c r="G32" s="28">
        <f>H32-F32</f>
        <v>266.2792</v>
      </c>
      <c r="H32" s="28">
        <v>605.18000000000006</v>
      </c>
      <c r="I32" s="28"/>
      <c r="J32" s="28">
        <f>L32*0.56</f>
        <v>293.03680000000003</v>
      </c>
      <c r="K32" s="28">
        <f>L32-J32</f>
        <v>230.24319999999994</v>
      </c>
      <c r="L32" s="28">
        <v>523.28</v>
      </c>
      <c r="M32" s="28"/>
      <c r="N32" s="28">
        <v>344.54</v>
      </c>
      <c r="O32" s="28">
        <f t="shared" ref="O32:O33" si="11">P32-N32</f>
        <v>270.7</v>
      </c>
      <c r="P32" s="28">
        <v>615.24</v>
      </c>
      <c r="Q32" s="28"/>
      <c r="R32" s="28">
        <v>331.28</v>
      </c>
      <c r="S32" s="28">
        <f>T32-R32</f>
        <v>260.27999999999997</v>
      </c>
      <c r="T32" s="28">
        <v>591.55999999999995</v>
      </c>
      <c r="U32" s="28"/>
      <c r="V32" s="28" t="s">
        <v>16</v>
      </c>
      <c r="W32" s="28" t="s">
        <v>16</v>
      </c>
      <c r="X32" s="28" t="s">
        <v>16</v>
      </c>
      <c r="Y32" s="28"/>
      <c r="Z32" s="28">
        <f t="shared" ref="Z32:Z33" si="12">AB32*0.56</f>
        <v>325.71840000000003</v>
      </c>
      <c r="AA32" s="28">
        <f t="shared" ref="AA32:AA33" si="13">AB32-Z32</f>
        <v>255.92159999999996</v>
      </c>
      <c r="AB32" s="28">
        <v>581.64</v>
      </c>
    </row>
    <row r="33" spans="1:28" x14ac:dyDescent="0.25">
      <c r="A33" s="11"/>
      <c r="B33" s="11" t="s">
        <v>14</v>
      </c>
      <c r="C33" s="11"/>
      <c r="D33" s="11"/>
      <c r="E33" s="11"/>
      <c r="F33" s="28">
        <f>H33*0.56+0.01</f>
        <v>426.59560000000005</v>
      </c>
      <c r="G33" s="28">
        <f>H33-F33</f>
        <v>335.16439999999994</v>
      </c>
      <c r="H33" s="28">
        <v>761.76</v>
      </c>
      <c r="I33" s="28"/>
      <c r="J33" s="28">
        <f>L33*0.56+0.01</f>
        <v>394.46280000000002</v>
      </c>
      <c r="K33" s="28">
        <f>L33-J33</f>
        <v>309.91719999999998</v>
      </c>
      <c r="L33" s="28">
        <v>704.38</v>
      </c>
      <c r="M33" s="28"/>
      <c r="N33" s="28">
        <v>426.6</v>
      </c>
      <c r="O33" s="28">
        <f t="shared" si="11"/>
        <v>335.15999999999997</v>
      </c>
      <c r="P33" s="28">
        <v>761.76</v>
      </c>
      <c r="Q33" s="28"/>
      <c r="R33" s="28">
        <v>410.14</v>
      </c>
      <c r="S33" s="28">
        <f>T33-R33</f>
        <v>322.26</v>
      </c>
      <c r="T33" s="28">
        <v>732.4</v>
      </c>
      <c r="U33" s="28"/>
      <c r="V33" s="28" t="s">
        <v>16</v>
      </c>
      <c r="W33" s="28" t="s">
        <v>16</v>
      </c>
      <c r="X33" s="28" t="s">
        <v>16</v>
      </c>
      <c r="Y33" s="28"/>
      <c r="Z33" s="28">
        <f t="shared" si="12"/>
        <v>401.31840000000005</v>
      </c>
      <c r="AA33" s="28">
        <f t="shared" si="13"/>
        <v>315.32159999999993</v>
      </c>
      <c r="AB33" s="28">
        <v>716.64</v>
      </c>
    </row>
    <row r="34" spans="1:28" x14ac:dyDescent="0.25"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</row>
    <row r="35" spans="1:28" x14ac:dyDescent="0.25">
      <c r="A35" s="14" t="s">
        <v>19</v>
      </c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</row>
    <row r="36" spans="1:28" x14ac:dyDescent="0.25"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</row>
    <row r="37" spans="1:28" x14ac:dyDescent="0.25">
      <c r="B37" s="2" t="s">
        <v>11</v>
      </c>
      <c r="F37" s="31" t="s">
        <v>16</v>
      </c>
      <c r="G37" s="31" t="s">
        <v>16</v>
      </c>
      <c r="H37" s="31" t="s">
        <v>16</v>
      </c>
      <c r="I37" s="29"/>
      <c r="J37" s="31" t="s">
        <v>16</v>
      </c>
      <c r="K37" s="31" t="s">
        <v>16</v>
      </c>
      <c r="L37" s="31" t="s">
        <v>16</v>
      </c>
      <c r="M37" s="29"/>
      <c r="N37" s="31" t="s">
        <v>16</v>
      </c>
      <c r="O37" s="31" t="s">
        <v>16</v>
      </c>
      <c r="P37" s="31" t="s">
        <v>16</v>
      </c>
      <c r="Q37" s="27"/>
      <c r="R37" s="31" t="s">
        <v>16</v>
      </c>
      <c r="S37" s="31" t="s">
        <v>16</v>
      </c>
      <c r="T37" s="31" t="s">
        <v>16</v>
      </c>
      <c r="U37" s="29"/>
      <c r="V37" s="31" t="s">
        <v>16</v>
      </c>
      <c r="W37" s="31" t="s">
        <v>16</v>
      </c>
      <c r="X37" s="31" t="s">
        <v>16</v>
      </c>
      <c r="Y37" s="29"/>
      <c r="Z37" s="31" t="s">
        <v>16</v>
      </c>
      <c r="AA37" s="31" t="s">
        <v>16</v>
      </c>
      <c r="AB37" s="31" t="s">
        <v>16</v>
      </c>
    </row>
    <row r="38" spans="1:28" x14ac:dyDescent="0.25">
      <c r="B38" s="2" t="s">
        <v>12</v>
      </c>
      <c r="F38" s="31" t="s">
        <v>16</v>
      </c>
      <c r="G38" s="31" t="s">
        <v>16</v>
      </c>
      <c r="H38" s="31" t="s">
        <v>16</v>
      </c>
      <c r="I38" s="29"/>
      <c r="J38" s="31" t="s">
        <v>16</v>
      </c>
      <c r="K38" s="31" t="s">
        <v>16</v>
      </c>
      <c r="L38" s="31" t="s">
        <v>16</v>
      </c>
      <c r="M38" s="29"/>
      <c r="N38" s="31" t="s">
        <v>16</v>
      </c>
      <c r="O38" s="31" t="s">
        <v>16</v>
      </c>
      <c r="P38" s="31" t="s">
        <v>16</v>
      </c>
      <c r="Q38" s="27"/>
      <c r="R38" s="31" t="s">
        <v>16</v>
      </c>
      <c r="S38" s="31" t="s">
        <v>16</v>
      </c>
      <c r="T38" s="31" t="s">
        <v>16</v>
      </c>
      <c r="U38" s="29"/>
      <c r="V38" s="31" t="s">
        <v>16</v>
      </c>
      <c r="W38" s="31" t="s">
        <v>16</v>
      </c>
      <c r="X38" s="31" t="s">
        <v>16</v>
      </c>
      <c r="Y38" s="29"/>
      <c r="Z38" s="31" t="s">
        <v>16</v>
      </c>
      <c r="AA38" s="31" t="s">
        <v>16</v>
      </c>
      <c r="AB38" s="31" t="s">
        <v>16</v>
      </c>
    </row>
    <row r="39" spans="1:28" x14ac:dyDescent="0.25">
      <c r="B39" s="2" t="s">
        <v>13</v>
      </c>
      <c r="F39" s="31" t="s">
        <v>16</v>
      </c>
      <c r="G39" s="31" t="s">
        <v>16</v>
      </c>
      <c r="H39" s="31" t="s">
        <v>16</v>
      </c>
      <c r="I39" s="29"/>
      <c r="J39" s="31" t="s">
        <v>16</v>
      </c>
      <c r="K39" s="31" t="s">
        <v>16</v>
      </c>
      <c r="L39" s="31" t="s">
        <v>16</v>
      </c>
      <c r="M39" s="29"/>
      <c r="N39" s="31" t="s">
        <v>16</v>
      </c>
      <c r="O39" s="31" t="s">
        <v>16</v>
      </c>
      <c r="P39" s="31" t="s">
        <v>16</v>
      </c>
      <c r="Q39" s="27"/>
      <c r="R39" s="31" t="s">
        <v>16</v>
      </c>
      <c r="S39" s="31" t="s">
        <v>16</v>
      </c>
      <c r="T39" s="31" t="s">
        <v>16</v>
      </c>
      <c r="U39" s="29"/>
      <c r="V39" s="31" t="s">
        <v>16</v>
      </c>
      <c r="W39" s="31" t="s">
        <v>16</v>
      </c>
      <c r="X39" s="31" t="s">
        <v>16</v>
      </c>
      <c r="Y39" s="29"/>
      <c r="Z39" s="31" t="s">
        <v>16</v>
      </c>
      <c r="AA39" s="31" t="s">
        <v>16</v>
      </c>
      <c r="AB39" s="31" t="s">
        <v>16</v>
      </c>
    </row>
    <row r="40" spans="1:28" x14ac:dyDescent="0.25">
      <c r="B40" s="2" t="s">
        <v>14</v>
      </c>
      <c r="F40" s="31" t="s">
        <v>16</v>
      </c>
      <c r="G40" s="31" t="s">
        <v>16</v>
      </c>
      <c r="H40" s="31" t="s">
        <v>16</v>
      </c>
      <c r="I40" s="29"/>
      <c r="J40" s="31" t="s">
        <v>16</v>
      </c>
      <c r="K40" s="31" t="s">
        <v>16</v>
      </c>
      <c r="L40" s="31" t="s">
        <v>16</v>
      </c>
      <c r="M40" s="29"/>
      <c r="N40" s="31" t="s">
        <v>16</v>
      </c>
      <c r="O40" s="31" t="s">
        <v>16</v>
      </c>
      <c r="P40" s="31" t="s">
        <v>16</v>
      </c>
      <c r="Q40" s="27"/>
      <c r="R40" s="31" t="s">
        <v>16</v>
      </c>
      <c r="S40" s="31" t="s">
        <v>16</v>
      </c>
      <c r="T40" s="31" t="s">
        <v>16</v>
      </c>
      <c r="U40" s="29"/>
      <c r="V40" s="31" t="s">
        <v>16</v>
      </c>
      <c r="W40" s="31" t="s">
        <v>16</v>
      </c>
      <c r="X40" s="31" t="s">
        <v>16</v>
      </c>
      <c r="Y40" s="29"/>
      <c r="Z40" s="31" t="s">
        <v>16</v>
      </c>
      <c r="AA40" s="31" t="s">
        <v>16</v>
      </c>
      <c r="AB40" s="31" t="s">
        <v>16</v>
      </c>
    </row>
    <row r="41" spans="1:28" x14ac:dyDescent="0.25">
      <c r="F41" s="29"/>
      <c r="G41" s="29"/>
      <c r="H41" s="29"/>
      <c r="I41" s="29"/>
      <c r="J41" s="29"/>
      <c r="K41" s="29"/>
      <c r="L41" s="29"/>
      <c r="M41" s="29"/>
      <c r="N41" s="27"/>
      <c r="O41" s="27"/>
      <c r="P41" s="27"/>
      <c r="Q41" s="27"/>
      <c r="R41" s="29"/>
      <c r="S41" s="29"/>
      <c r="T41" s="29"/>
      <c r="U41" s="29"/>
      <c r="V41" s="29"/>
      <c r="W41" s="29"/>
      <c r="X41" s="29"/>
      <c r="Y41" s="29"/>
      <c r="Z41" s="27"/>
      <c r="AA41" s="27"/>
      <c r="AB41" s="27"/>
    </row>
    <row r="42" spans="1:28" x14ac:dyDescent="0.25">
      <c r="F42" s="29"/>
      <c r="G42" s="29"/>
      <c r="H42" s="29"/>
      <c r="I42" s="29"/>
      <c r="J42" s="29"/>
      <c r="K42" s="29"/>
      <c r="L42" s="29"/>
      <c r="M42" s="29"/>
      <c r="N42" s="27"/>
      <c r="O42" s="27"/>
      <c r="P42" s="27"/>
      <c r="Q42" s="27"/>
      <c r="R42" s="29"/>
      <c r="S42" s="29"/>
      <c r="T42" s="29"/>
      <c r="U42" s="29"/>
      <c r="V42" s="29"/>
      <c r="W42" s="29"/>
      <c r="X42" s="29"/>
      <c r="Y42" s="29"/>
      <c r="Z42" s="27"/>
      <c r="AA42" s="27"/>
      <c r="AB42" s="27"/>
    </row>
    <row r="43" spans="1:28" x14ac:dyDescent="0.25">
      <c r="A43" s="10" t="s">
        <v>20</v>
      </c>
      <c r="B43" s="10"/>
      <c r="C43" s="10"/>
      <c r="D43" s="11"/>
      <c r="E43" s="11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x14ac:dyDescent="0.25">
      <c r="A44" s="11"/>
      <c r="B44" s="11"/>
      <c r="C44" s="11"/>
      <c r="D44" s="11"/>
      <c r="E44" s="11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x14ac:dyDescent="0.25">
      <c r="A45" s="11"/>
      <c r="B45" s="11" t="s">
        <v>11</v>
      </c>
      <c r="C45" s="11"/>
      <c r="D45" s="11"/>
      <c r="E45" s="11"/>
      <c r="F45" s="28" t="s">
        <v>16</v>
      </c>
      <c r="G45" s="28" t="s">
        <v>16</v>
      </c>
      <c r="H45" s="28" t="s">
        <v>16</v>
      </c>
      <c r="I45" s="28"/>
      <c r="J45" s="28" t="s">
        <v>16</v>
      </c>
      <c r="K45" s="28" t="s">
        <v>16</v>
      </c>
      <c r="L45" s="28" t="s">
        <v>16</v>
      </c>
      <c r="M45" s="28"/>
      <c r="N45" s="28" t="s">
        <v>16</v>
      </c>
      <c r="O45" s="28" t="s">
        <v>16</v>
      </c>
      <c r="P45" s="28" t="s">
        <v>16</v>
      </c>
      <c r="Q45" s="28"/>
      <c r="R45" s="28" t="s">
        <v>16</v>
      </c>
      <c r="S45" s="28" t="s">
        <v>16</v>
      </c>
      <c r="T45" s="28" t="s">
        <v>16</v>
      </c>
      <c r="U45" s="28"/>
      <c r="V45" s="28" t="s">
        <v>16</v>
      </c>
      <c r="W45" s="28" t="s">
        <v>16</v>
      </c>
      <c r="X45" s="28" t="s">
        <v>16</v>
      </c>
      <c r="Y45" s="28"/>
      <c r="Z45" s="28" t="s">
        <v>16</v>
      </c>
      <c r="AA45" s="28" t="s">
        <v>16</v>
      </c>
      <c r="AB45" s="28" t="s">
        <v>16</v>
      </c>
    </row>
    <row r="46" spans="1:28" x14ac:dyDescent="0.25">
      <c r="A46" s="11"/>
      <c r="B46" s="11" t="s">
        <v>12</v>
      </c>
      <c r="C46" s="11"/>
      <c r="D46" s="11"/>
      <c r="E46" s="11"/>
      <c r="F46" s="28" t="s">
        <v>16</v>
      </c>
      <c r="G46" s="28" t="s">
        <v>16</v>
      </c>
      <c r="H46" s="28" t="s">
        <v>16</v>
      </c>
      <c r="I46" s="28"/>
      <c r="J46" s="28" t="s">
        <v>16</v>
      </c>
      <c r="K46" s="28" t="s">
        <v>16</v>
      </c>
      <c r="L46" s="28" t="s">
        <v>16</v>
      </c>
      <c r="M46" s="28"/>
      <c r="N46" s="28" t="s">
        <v>16</v>
      </c>
      <c r="O46" s="28" t="s">
        <v>16</v>
      </c>
      <c r="P46" s="28" t="s">
        <v>16</v>
      </c>
      <c r="Q46" s="28"/>
      <c r="R46" s="28" t="s">
        <v>16</v>
      </c>
      <c r="S46" s="28" t="s">
        <v>16</v>
      </c>
      <c r="T46" s="28" t="s">
        <v>16</v>
      </c>
      <c r="U46" s="28"/>
      <c r="V46" s="28" t="s">
        <v>16</v>
      </c>
      <c r="W46" s="28" t="s">
        <v>16</v>
      </c>
      <c r="X46" s="28" t="s">
        <v>16</v>
      </c>
      <c r="Y46" s="28"/>
      <c r="Z46" s="28" t="s">
        <v>16</v>
      </c>
      <c r="AA46" s="28" t="s">
        <v>16</v>
      </c>
      <c r="AB46" s="28" t="s">
        <v>16</v>
      </c>
    </row>
    <row r="47" spans="1:28" x14ac:dyDescent="0.25">
      <c r="A47" s="11"/>
      <c r="B47" s="11" t="s">
        <v>13</v>
      </c>
      <c r="C47" s="11"/>
      <c r="D47" s="11"/>
      <c r="E47" s="11"/>
      <c r="F47" s="28" t="s">
        <v>16</v>
      </c>
      <c r="G47" s="28" t="s">
        <v>16</v>
      </c>
      <c r="H47" s="28" t="s">
        <v>16</v>
      </c>
      <c r="I47" s="28"/>
      <c r="J47" s="28" t="s">
        <v>16</v>
      </c>
      <c r="K47" s="28" t="s">
        <v>16</v>
      </c>
      <c r="L47" s="28" t="s">
        <v>16</v>
      </c>
      <c r="M47" s="28"/>
      <c r="N47" s="28" t="s">
        <v>16</v>
      </c>
      <c r="O47" s="28" t="s">
        <v>16</v>
      </c>
      <c r="P47" s="28" t="s">
        <v>16</v>
      </c>
      <c r="Q47" s="28"/>
      <c r="R47" s="28" t="s">
        <v>16</v>
      </c>
      <c r="S47" s="28" t="s">
        <v>16</v>
      </c>
      <c r="T47" s="28" t="s">
        <v>16</v>
      </c>
      <c r="U47" s="28"/>
      <c r="V47" s="28" t="s">
        <v>16</v>
      </c>
      <c r="W47" s="28" t="s">
        <v>16</v>
      </c>
      <c r="X47" s="28" t="s">
        <v>16</v>
      </c>
      <c r="Y47" s="28"/>
      <c r="Z47" s="28" t="s">
        <v>16</v>
      </c>
      <c r="AA47" s="28" t="s">
        <v>16</v>
      </c>
      <c r="AB47" s="28" t="s">
        <v>16</v>
      </c>
    </row>
    <row r="48" spans="1:28" x14ac:dyDescent="0.25">
      <c r="A48" s="11"/>
      <c r="B48" s="11" t="s">
        <v>14</v>
      </c>
      <c r="C48" s="11"/>
      <c r="D48" s="11"/>
      <c r="E48" s="11"/>
      <c r="F48" s="28" t="s">
        <v>16</v>
      </c>
      <c r="G48" s="28" t="s">
        <v>16</v>
      </c>
      <c r="H48" s="28" t="s">
        <v>16</v>
      </c>
      <c r="I48" s="28"/>
      <c r="J48" s="28" t="s">
        <v>16</v>
      </c>
      <c r="K48" s="28" t="s">
        <v>16</v>
      </c>
      <c r="L48" s="28" t="s">
        <v>16</v>
      </c>
      <c r="M48" s="28"/>
      <c r="N48" s="28" t="s">
        <v>16</v>
      </c>
      <c r="O48" s="28" t="s">
        <v>16</v>
      </c>
      <c r="P48" s="28" t="s">
        <v>16</v>
      </c>
      <c r="Q48" s="28"/>
      <c r="R48" s="28" t="s">
        <v>16</v>
      </c>
      <c r="S48" s="28" t="s">
        <v>16</v>
      </c>
      <c r="T48" s="28" t="s">
        <v>16</v>
      </c>
      <c r="U48" s="28"/>
      <c r="V48" s="28" t="s">
        <v>16</v>
      </c>
      <c r="W48" s="28" t="s">
        <v>16</v>
      </c>
      <c r="X48" s="28" t="s">
        <v>16</v>
      </c>
      <c r="Y48" s="28"/>
      <c r="Z48" s="28" t="s">
        <v>16</v>
      </c>
      <c r="AA48" s="28" t="s">
        <v>16</v>
      </c>
      <c r="AB48" s="28" t="s">
        <v>16</v>
      </c>
    </row>
    <row r="49" spans="1:17" x14ac:dyDescent="0.25">
      <c r="F49" s="9"/>
      <c r="G49" s="9"/>
      <c r="H49" s="9"/>
      <c r="I49" s="9"/>
      <c r="J49" s="9"/>
      <c r="K49" s="9"/>
      <c r="L49" s="9"/>
      <c r="M49" s="9"/>
      <c r="N49" s="8"/>
      <c r="O49" s="8"/>
      <c r="P49" s="8"/>
      <c r="Q49" s="9"/>
    </row>
    <row r="50" spans="1:17" x14ac:dyDescent="0.25">
      <c r="A50" s="15"/>
      <c r="B50" s="15"/>
      <c r="C50" s="15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/>
      <c r="P50" s="16"/>
    </row>
    <row r="51" spans="1:17" s="21" customFormat="1" ht="12.75" x14ac:dyDescent="0.2">
      <c r="A51" s="21" t="s">
        <v>21</v>
      </c>
    </row>
    <row r="52" spans="1:17" s="21" customFormat="1" ht="12.75" x14ac:dyDescent="0.2">
      <c r="A52" s="21" t="s">
        <v>22</v>
      </c>
    </row>
    <row r="53" spans="1:17" s="21" customFormat="1" ht="12.75" x14ac:dyDescent="0.2">
      <c r="A53" s="21" t="s">
        <v>23</v>
      </c>
    </row>
    <row r="54" spans="1:17" s="21" customFormat="1" ht="12.75" x14ac:dyDescent="0.2">
      <c r="A54" s="21" t="s">
        <v>32</v>
      </c>
    </row>
    <row r="55" spans="1:17" x14ac:dyDescent="0.25">
      <c r="A55" s="18"/>
    </row>
    <row r="56" spans="1:17" x14ac:dyDescent="0.25">
      <c r="A56" s="19"/>
      <c r="B56" s="49"/>
      <c r="C56" s="49"/>
      <c r="D56" s="49"/>
      <c r="E56" s="49"/>
      <c r="F56" s="49"/>
      <c r="G56" s="49"/>
      <c r="H56" s="49"/>
      <c r="I56" s="49"/>
      <c r="J56" s="49"/>
    </row>
    <row r="57" spans="1:17" x14ac:dyDescent="0.25">
      <c r="A57" s="20"/>
      <c r="B57" s="43"/>
      <c r="C57" s="43"/>
      <c r="D57" s="43"/>
      <c r="E57" s="43"/>
      <c r="F57" s="43"/>
      <c r="G57" s="43"/>
      <c r="H57" s="43"/>
      <c r="I57" s="43"/>
      <c r="J57" s="43"/>
    </row>
  </sheetData>
  <mergeCells count="23">
    <mergeCell ref="A23:E23"/>
    <mergeCell ref="B56:J56"/>
    <mergeCell ref="B57:J57"/>
    <mergeCell ref="F6:H6"/>
    <mergeCell ref="J6:L6"/>
    <mergeCell ref="R6:T6"/>
    <mergeCell ref="V6:X6"/>
    <mergeCell ref="Z6:AB6"/>
    <mergeCell ref="A16:E16"/>
    <mergeCell ref="F5:H5"/>
    <mergeCell ref="J5:L5"/>
    <mergeCell ref="N5:P5"/>
    <mergeCell ref="R5:T5"/>
    <mergeCell ref="V5:X5"/>
    <mergeCell ref="Z5:AB5"/>
    <mergeCell ref="A1:AB1"/>
    <mergeCell ref="Z3:AB3"/>
    <mergeCell ref="F4:H4"/>
    <mergeCell ref="J4:L4"/>
    <mergeCell ref="N4:P4"/>
    <mergeCell ref="R4:T4"/>
    <mergeCell ref="V4:X4"/>
    <mergeCell ref="Z4:AB4"/>
  </mergeCells>
  <pageMargins left="0.5" right="0.5" top="0.5" bottom="0.5" header="0.3" footer="0.3"/>
  <pageSetup paperSize="5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7"/>
  <sheetViews>
    <sheetView workbookViewId="0">
      <selection activeCell="N5" sqref="N5:P5"/>
    </sheetView>
  </sheetViews>
  <sheetFormatPr defaultRowHeight="15" x14ac:dyDescent="0.25"/>
  <cols>
    <col min="1" max="3" width="9.140625" style="2"/>
    <col min="4" max="5" width="2.140625" style="2" customWidth="1"/>
    <col min="6" max="8" width="10.7109375" style="2" customWidth="1"/>
    <col min="9" max="9" width="4.140625" style="2" customWidth="1"/>
    <col min="10" max="12" width="10.7109375" style="2" customWidth="1"/>
    <col min="13" max="13" width="4.5703125" style="2" customWidth="1"/>
    <col min="14" max="16" width="10.7109375" style="2" customWidth="1"/>
    <col min="17" max="17" width="3.7109375" style="2" customWidth="1"/>
    <col min="18" max="20" width="10.7109375" style="2" customWidth="1"/>
    <col min="21" max="21" width="3.5703125" style="2" customWidth="1"/>
    <col min="22" max="24" width="10.7109375" style="2" customWidth="1"/>
    <col min="25" max="25" width="4.7109375" style="2" customWidth="1"/>
    <col min="26" max="28" width="10.7109375" style="2" customWidth="1"/>
    <col min="29" max="16384" width="9.140625" style="2"/>
  </cols>
  <sheetData>
    <row r="1" spans="1:40" s="24" customFormat="1" ht="15.75" x14ac:dyDescent="0.25">
      <c r="A1" s="39" t="s">
        <v>38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40" s="24" customFormat="1" ht="15.75" x14ac:dyDescent="0.25">
      <c r="A2" s="30" t="s">
        <v>33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40" x14ac:dyDescent="0.25">
      <c r="A3" s="35"/>
      <c r="B3" s="1"/>
      <c r="Z3" s="41" t="s">
        <v>31</v>
      </c>
      <c r="AA3" s="41"/>
      <c r="AB3" s="41"/>
    </row>
    <row r="4" spans="1:40" ht="17.25" customHeight="1" x14ac:dyDescent="0.25">
      <c r="A4" s="1"/>
      <c r="B4" s="1"/>
      <c r="C4" s="1"/>
      <c r="D4" s="1"/>
      <c r="E4" s="1"/>
      <c r="F4" s="42" t="s">
        <v>0</v>
      </c>
      <c r="G4" s="42"/>
      <c r="H4" s="42"/>
      <c r="I4" s="4"/>
      <c r="J4" s="42" t="s">
        <v>30</v>
      </c>
      <c r="K4" s="42"/>
      <c r="L4" s="42"/>
      <c r="M4" s="4"/>
      <c r="N4" s="40" t="s">
        <v>24</v>
      </c>
      <c r="O4" s="40"/>
      <c r="P4" s="40"/>
      <c r="Q4" s="1"/>
      <c r="R4" s="40" t="s">
        <v>26</v>
      </c>
      <c r="S4" s="40"/>
      <c r="T4" s="40"/>
      <c r="U4" s="1"/>
      <c r="V4" s="40" t="s">
        <v>27</v>
      </c>
      <c r="W4" s="40"/>
      <c r="X4" s="40"/>
      <c r="Y4" s="1"/>
      <c r="Z4" s="40" t="s">
        <v>28</v>
      </c>
      <c r="AA4" s="40"/>
      <c r="AB4" s="40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s="26" customFormat="1" ht="12.75" x14ac:dyDescent="0.2">
      <c r="A5" s="25"/>
      <c r="B5" s="25"/>
      <c r="C5" s="25"/>
      <c r="D5" s="25"/>
      <c r="E5" s="25"/>
      <c r="F5" s="44" t="s">
        <v>1</v>
      </c>
      <c r="G5" s="44"/>
      <c r="H5" s="44"/>
      <c r="I5" s="22"/>
      <c r="J5" s="44" t="s">
        <v>1</v>
      </c>
      <c r="K5" s="44"/>
      <c r="L5" s="44"/>
      <c r="M5" s="22"/>
      <c r="N5" s="44" t="s">
        <v>25</v>
      </c>
      <c r="O5" s="44"/>
      <c r="P5" s="44"/>
      <c r="Q5" s="25"/>
      <c r="R5" s="44" t="s">
        <v>25</v>
      </c>
      <c r="S5" s="44"/>
      <c r="T5" s="44"/>
      <c r="U5" s="25"/>
      <c r="V5" s="44" t="s">
        <v>25</v>
      </c>
      <c r="W5" s="44"/>
      <c r="X5" s="44"/>
      <c r="Y5" s="25"/>
      <c r="Z5" s="44" t="s">
        <v>29</v>
      </c>
      <c r="AA5" s="44"/>
      <c r="AB5" s="44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</row>
    <row r="6" spans="1:40" x14ac:dyDescent="0.25">
      <c r="A6" s="1"/>
      <c r="B6" s="1"/>
      <c r="C6" s="1"/>
      <c r="D6" s="1"/>
      <c r="E6" s="1"/>
      <c r="F6" s="45" t="s">
        <v>2</v>
      </c>
      <c r="G6" s="45"/>
      <c r="H6" s="45"/>
      <c r="I6" s="12"/>
      <c r="J6" s="45" t="s">
        <v>3</v>
      </c>
      <c r="K6" s="45"/>
      <c r="L6" s="45"/>
      <c r="M6" s="12"/>
      <c r="N6" s="12"/>
      <c r="O6" s="12"/>
      <c r="P6" s="12"/>
      <c r="Q6" s="6"/>
      <c r="R6" s="46"/>
      <c r="S6" s="46"/>
      <c r="T6" s="46"/>
      <c r="U6" s="6"/>
      <c r="V6" s="46"/>
      <c r="W6" s="46"/>
      <c r="X6" s="46"/>
      <c r="Y6" s="6"/>
      <c r="Z6" s="46"/>
      <c r="AA6" s="46"/>
      <c r="AB6" s="46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12.75" customHeight="1" x14ac:dyDescent="0.25">
      <c r="A7" s="1"/>
      <c r="B7" s="1"/>
      <c r="C7" s="1"/>
      <c r="D7" s="1"/>
      <c r="E7" s="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6"/>
      <c r="R7" s="13"/>
      <c r="S7" s="13"/>
      <c r="T7" s="13"/>
      <c r="U7" s="6"/>
      <c r="V7" s="13"/>
      <c r="W7" s="13"/>
      <c r="X7" s="13"/>
      <c r="Y7" s="6"/>
      <c r="Z7" s="13"/>
      <c r="AA7" s="13"/>
      <c r="AB7" s="13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0" x14ac:dyDescent="0.25">
      <c r="A8" s="1"/>
      <c r="B8" s="1"/>
      <c r="C8" s="1"/>
      <c r="D8" s="1"/>
      <c r="E8" s="1"/>
      <c r="F8" s="12" t="s">
        <v>4</v>
      </c>
      <c r="G8" s="12" t="s">
        <v>5</v>
      </c>
      <c r="H8" s="12"/>
      <c r="I8" s="12"/>
      <c r="J8" s="12" t="s">
        <v>4</v>
      </c>
      <c r="K8" s="12" t="s">
        <v>5</v>
      </c>
      <c r="L8" s="12"/>
      <c r="M8" s="12"/>
      <c r="N8" s="12" t="s">
        <v>4</v>
      </c>
      <c r="O8" s="12" t="s">
        <v>5</v>
      </c>
      <c r="P8" s="12"/>
      <c r="Q8" s="6"/>
      <c r="R8" s="12" t="s">
        <v>4</v>
      </c>
      <c r="S8" s="12" t="s">
        <v>5</v>
      </c>
      <c r="T8" s="12"/>
      <c r="U8" s="12"/>
      <c r="V8" s="12" t="s">
        <v>4</v>
      </c>
      <c r="W8" s="12" t="s">
        <v>5</v>
      </c>
      <c r="X8" s="12"/>
      <c r="Y8" s="12"/>
      <c r="Z8" s="12" t="s">
        <v>4</v>
      </c>
      <c r="AA8" s="12" t="s">
        <v>5</v>
      </c>
      <c r="AB8" s="12"/>
    </row>
    <row r="9" spans="1:40" x14ac:dyDescent="0.25">
      <c r="A9" s="1"/>
      <c r="B9" s="1"/>
      <c r="C9" s="1"/>
      <c r="D9" s="1"/>
      <c r="E9" s="1"/>
      <c r="F9" s="12" t="s">
        <v>6</v>
      </c>
      <c r="G9" s="12" t="s">
        <v>6</v>
      </c>
      <c r="H9" s="12" t="s">
        <v>7</v>
      </c>
      <c r="I9" s="12"/>
      <c r="J9" s="12" t="s">
        <v>6</v>
      </c>
      <c r="K9" s="12" t="s">
        <v>6</v>
      </c>
      <c r="L9" s="13" t="s">
        <v>7</v>
      </c>
      <c r="M9" s="12"/>
      <c r="N9" s="12" t="s">
        <v>8</v>
      </c>
      <c r="O9" s="12" t="s">
        <v>8</v>
      </c>
      <c r="P9" s="12" t="s">
        <v>9</v>
      </c>
      <c r="Q9" s="6"/>
      <c r="R9" s="12" t="s">
        <v>8</v>
      </c>
      <c r="S9" s="12" t="s">
        <v>8</v>
      </c>
      <c r="T9" s="12" t="s">
        <v>9</v>
      </c>
      <c r="U9" s="12"/>
      <c r="V9" s="12" t="s">
        <v>8</v>
      </c>
      <c r="W9" s="12" t="s">
        <v>8</v>
      </c>
      <c r="X9" s="12" t="s">
        <v>9</v>
      </c>
      <c r="Y9" s="12"/>
      <c r="Z9" s="12" t="s">
        <v>8</v>
      </c>
      <c r="AA9" s="12" t="s">
        <v>8</v>
      </c>
      <c r="AB9" s="13" t="s">
        <v>9</v>
      </c>
    </row>
    <row r="10" spans="1:40" x14ac:dyDescent="0.25">
      <c r="A10" s="4" t="s">
        <v>10</v>
      </c>
      <c r="B10" s="1"/>
      <c r="C10" s="7"/>
      <c r="D10" s="1"/>
      <c r="E10" s="1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40" x14ac:dyDescent="0.25">
      <c r="A11" s="1"/>
      <c r="B11" s="1" t="s">
        <v>11</v>
      </c>
      <c r="C11" s="1"/>
      <c r="D11" s="1"/>
      <c r="E11" s="1"/>
      <c r="F11" s="29" t="s">
        <v>16</v>
      </c>
      <c r="G11" s="29" t="s">
        <v>16</v>
      </c>
      <c r="H11" s="29" t="s">
        <v>16</v>
      </c>
      <c r="I11" s="27"/>
      <c r="J11" s="29" t="s">
        <v>16</v>
      </c>
      <c r="K11" s="29" t="s">
        <v>16</v>
      </c>
      <c r="L11" s="29" t="s">
        <v>16</v>
      </c>
      <c r="M11" s="27"/>
      <c r="N11" s="29" t="s">
        <v>16</v>
      </c>
      <c r="O11" s="29" t="s">
        <v>16</v>
      </c>
      <c r="P11" s="29" t="s">
        <v>16</v>
      </c>
      <c r="Q11" s="27"/>
      <c r="R11" s="29" t="s">
        <v>16</v>
      </c>
      <c r="S11" s="29" t="s">
        <v>16</v>
      </c>
      <c r="T11" s="29" t="s">
        <v>16</v>
      </c>
      <c r="U11" s="27"/>
      <c r="V11" s="29" t="s">
        <v>16</v>
      </c>
      <c r="W11" s="29" t="s">
        <v>16</v>
      </c>
      <c r="X11" s="29" t="s">
        <v>16</v>
      </c>
      <c r="Y11" s="27"/>
      <c r="Z11" s="29" t="s">
        <v>16</v>
      </c>
      <c r="AA11" s="29" t="s">
        <v>16</v>
      </c>
      <c r="AB11" s="29" t="s">
        <v>16</v>
      </c>
    </row>
    <row r="12" spans="1:40" x14ac:dyDescent="0.25">
      <c r="A12" s="1"/>
      <c r="B12" s="1" t="s">
        <v>12</v>
      </c>
      <c r="C12" s="1"/>
      <c r="D12" s="1"/>
      <c r="E12" s="1"/>
      <c r="F12" s="29" t="s">
        <v>16</v>
      </c>
      <c r="G12" s="29" t="s">
        <v>16</v>
      </c>
      <c r="H12" s="29" t="s">
        <v>16</v>
      </c>
      <c r="I12" s="27"/>
      <c r="J12" s="29" t="s">
        <v>16</v>
      </c>
      <c r="K12" s="29" t="s">
        <v>16</v>
      </c>
      <c r="L12" s="29" t="s">
        <v>16</v>
      </c>
      <c r="M12" s="27"/>
      <c r="N12" s="29" t="s">
        <v>16</v>
      </c>
      <c r="O12" s="29" t="s">
        <v>16</v>
      </c>
      <c r="P12" s="29" t="s">
        <v>16</v>
      </c>
      <c r="Q12" s="27"/>
      <c r="R12" s="29" t="s">
        <v>16</v>
      </c>
      <c r="S12" s="29" t="s">
        <v>16</v>
      </c>
      <c r="T12" s="29" t="s">
        <v>16</v>
      </c>
      <c r="U12" s="27"/>
      <c r="V12" s="29" t="s">
        <v>16</v>
      </c>
      <c r="W12" s="29" t="s">
        <v>16</v>
      </c>
      <c r="X12" s="29" t="s">
        <v>16</v>
      </c>
      <c r="Y12" s="27"/>
      <c r="Z12" s="29" t="s">
        <v>16</v>
      </c>
      <c r="AA12" s="29" t="s">
        <v>16</v>
      </c>
      <c r="AB12" s="29" t="s">
        <v>16</v>
      </c>
    </row>
    <row r="13" spans="1:40" x14ac:dyDescent="0.25">
      <c r="A13" s="1"/>
      <c r="B13" s="1" t="s">
        <v>13</v>
      </c>
      <c r="C13" s="1"/>
      <c r="D13" s="1"/>
      <c r="E13" s="1"/>
      <c r="F13" s="29" t="s">
        <v>16</v>
      </c>
      <c r="G13" s="29" t="s">
        <v>16</v>
      </c>
      <c r="H13" s="29" t="s">
        <v>16</v>
      </c>
      <c r="I13" s="27"/>
      <c r="J13" s="29" t="s">
        <v>16</v>
      </c>
      <c r="K13" s="29" t="s">
        <v>16</v>
      </c>
      <c r="L13" s="29" t="s">
        <v>16</v>
      </c>
      <c r="M13" s="27"/>
      <c r="N13" s="29" t="s">
        <v>16</v>
      </c>
      <c r="O13" s="29" t="s">
        <v>16</v>
      </c>
      <c r="P13" s="29" t="s">
        <v>16</v>
      </c>
      <c r="Q13" s="27"/>
      <c r="R13" s="29" t="s">
        <v>16</v>
      </c>
      <c r="S13" s="29" t="s">
        <v>16</v>
      </c>
      <c r="T13" s="29" t="s">
        <v>16</v>
      </c>
      <c r="U13" s="27"/>
      <c r="V13" s="29" t="s">
        <v>16</v>
      </c>
      <c r="W13" s="29" t="s">
        <v>16</v>
      </c>
      <c r="X13" s="29" t="s">
        <v>16</v>
      </c>
      <c r="Y13" s="27"/>
      <c r="Z13" s="29" t="s">
        <v>16</v>
      </c>
      <c r="AA13" s="29" t="s">
        <v>16</v>
      </c>
      <c r="AB13" s="29" t="s">
        <v>16</v>
      </c>
    </row>
    <row r="14" spans="1:40" x14ac:dyDescent="0.25">
      <c r="A14" s="1"/>
      <c r="B14" s="1" t="s">
        <v>14</v>
      </c>
      <c r="C14" s="1"/>
      <c r="D14" s="1"/>
      <c r="E14" s="1"/>
      <c r="F14" s="29" t="s">
        <v>16</v>
      </c>
      <c r="G14" s="29" t="s">
        <v>16</v>
      </c>
      <c r="H14" s="29" t="s">
        <v>16</v>
      </c>
      <c r="I14" s="27"/>
      <c r="J14" s="29" t="s">
        <v>16</v>
      </c>
      <c r="K14" s="29" t="s">
        <v>16</v>
      </c>
      <c r="L14" s="29" t="s">
        <v>16</v>
      </c>
      <c r="M14" s="27"/>
      <c r="N14" s="29" t="s">
        <v>16</v>
      </c>
      <c r="O14" s="29" t="s">
        <v>16</v>
      </c>
      <c r="P14" s="29" t="s">
        <v>16</v>
      </c>
      <c r="Q14" s="27"/>
      <c r="R14" s="29" t="s">
        <v>16</v>
      </c>
      <c r="S14" s="29" t="s">
        <v>16</v>
      </c>
      <c r="T14" s="29" t="s">
        <v>16</v>
      </c>
      <c r="U14" s="27"/>
      <c r="V14" s="29" t="s">
        <v>16</v>
      </c>
      <c r="W14" s="29" t="s">
        <v>16</v>
      </c>
      <c r="X14" s="29" t="s">
        <v>16</v>
      </c>
      <c r="Y14" s="27"/>
      <c r="Z14" s="29" t="s">
        <v>16</v>
      </c>
      <c r="AA14" s="29" t="s">
        <v>16</v>
      </c>
      <c r="AB14" s="29" t="s">
        <v>16</v>
      </c>
    </row>
    <row r="15" spans="1:40" x14ac:dyDescent="0.25">
      <c r="A15" s="1"/>
      <c r="B15" s="1"/>
      <c r="C15" s="1"/>
      <c r="D15" s="1"/>
      <c r="E15" s="1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</row>
    <row r="16" spans="1:40" ht="30" customHeight="1" x14ac:dyDescent="0.25">
      <c r="A16" s="47" t="s">
        <v>15</v>
      </c>
      <c r="B16" s="47"/>
      <c r="C16" s="47"/>
      <c r="D16" s="47"/>
      <c r="E16" s="47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</row>
    <row r="17" spans="1:28" x14ac:dyDescent="0.25">
      <c r="A17" s="11"/>
      <c r="B17" s="11"/>
      <c r="C17" s="11"/>
      <c r="D17" s="11"/>
      <c r="E17" s="11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</row>
    <row r="18" spans="1:28" x14ac:dyDescent="0.25">
      <c r="A18" s="11"/>
      <c r="B18" s="11" t="s">
        <v>11</v>
      </c>
      <c r="C18" s="11"/>
      <c r="D18" s="11"/>
      <c r="E18" s="11"/>
      <c r="F18" s="34">
        <v>424.3</v>
      </c>
      <c r="G18" s="34">
        <f>H18-F18</f>
        <v>628.22</v>
      </c>
      <c r="H18" s="28">
        <v>1052.52</v>
      </c>
      <c r="I18" s="28"/>
      <c r="J18" s="28">
        <v>378.82</v>
      </c>
      <c r="K18" s="28">
        <f>L18-J18</f>
        <v>635.05999999999995</v>
      </c>
      <c r="L18" s="28">
        <v>1013.88</v>
      </c>
      <c r="M18" s="28"/>
      <c r="N18" s="28">
        <v>424.3</v>
      </c>
      <c r="O18" s="28">
        <f>P18-N18</f>
        <v>628.22</v>
      </c>
      <c r="P18" s="28">
        <v>1052.52</v>
      </c>
      <c r="Q18" s="28"/>
      <c r="R18" s="28">
        <v>400.86</v>
      </c>
      <c r="S18" s="28">
        <f>T18-R18</f>
        <v>596.66</v>
      </c>
      <c r="T18" s="28">
        <v>997.52</v>
      </c>
      <c r="U18" s="28"/>
      <c r="V18" s="28" t="s">
        <v>16</v>
      </c>
      <c r="W18" s="28" t="s">
        <v>16</v>
      </c>
      <c r="X18" s="28" t="s">
        <v>16</v>
      </c>
      <c r="Y18" s="28"/>
      <c r="Z18" s="28">
        <v>404.6</v>
      </c>
      <c r="AA18" s="28">
        <f>AB18-Z18</f>
        <v>579.95999999999992</v>
      </c>
      <c r="AB18" s="28">
        <v>984.56</v>
      </c>
    </row>
    <row r="19" spans="1:28" x14ac:dyDescent="0.25">
      <c r="A19" s="11"/>
      <c r="B19" s="11" t="s">
        <v>12</v>
      </c>
      <c r="C19" s="11"/>
      <c r="D19" s="11"/>
      <c r="E19" s="11"/>
      <c r="F19" s="34">
        <v>691.78</v>
      </c>
      <c r="G19" s="34">
        <f t="shared" ref="G19:G21" si="0">H19-F19</f>
        <v>1116.3</v>
      </c>
      <c r="H19" s="34">
        <v>1808.08</v>
      </c>
      <c r="I19" s="28"/>
      <c r="J19" s="28">
        <v>608.64</v>
      </c>
      <c r="K19" s="28">
        <f t="shared" ref="K19:K21" si="1">L19-J19</f>
        <v>1146.6399999999999</v>
      </c>
      <c r="L19" s="28">
        <v>1755.28</v>
      </c>
      <c r="M19" s="28"/>
      <c r="N19" s="28">
        <v>742.26</v>
      </c>
      <c r="O19" s="28">
        <f t="shared" ref="O19:O21" si="2">P19-N19</f>
        <v>1116.3</v>
      </c>
      <c r="P19" s="28">
        <v>1858.56</v>
      </c>
      <c r="Q19" s="28"/>
      <c r="R19" s="28">
        <v>701.18</v>
      </c>
      <c r="S19" s="28">
        <f t="shared" ref="S19:S21" si="3">T19-R19</f>
        <v>1060.1399999999999</v>
      </c>
      <c r="T19" s="28">
        <v>1761.32</v>
      </c>
      <c r="U19" s="28"/>
      <c r="V19" s="28" t="s">
        <v>16</v>
      </c>
      <c r="W19" s="28" t="s">
        <v>16</v>
      </c>
      <c r="X19" s="28" t="s">
        <v>16</v>
      </c>
      <c r="Y19" s="28"/>
      <c r="Z19" s="28">
        <v>702.74</v>
      </c>
      <c r="AA19" s="28">
        <f t="shared" ref="AA19:AA21" si="4">AB19-Z19</f>
        <v>1024.6199999999999</v>
      </c>
      <c r="AB19" s="28">
        <v>1727.36</v>
      </c>
    </row>
    <row r="20" spans="1:28" x14ac:dyDescent="0.25">
      <c r="A20" s="11"/>
      <c r="B20" s="11" t="s">
        <v>13</v>
      </c>
      <c r="C20" s="11"/>
      <c r="D20" s="11"/>
      <c r="E20" s="11"/>
      <c r="F20" s="34">
        <v>486.42</v>
      </c>
      <c r="G20" s="34">
        <f t="shared" si="0"/>
        <v>685.93999999999983</v>
      </c>
      <c r="H20" s="34">
        <v>1172.3599999999999</v>
      </c>
      <c r="I20" s="28"/>
      <c r="J20" s="28">
        <v>446.5</v>
      </c>
      <c r="K20" s="28">
        <f t="shared" si="1"/>
        <v>677.8599999999999</v>
      </c>
      <c r="L20" s="28">
        <v>1124.3599999999999</v>
      </c>
      <c r="M20" s="28"/>
      <c r="N20" s="28">
        <v>486.42</v>
      </c>
      <c r="O20" s="28">
        <f t="shared" si="2"/>
        <v>685.93999999999983</v>
      </c>
      <c r="P20" s="28">
        <v>1172.3599999999999</v>
      </c>
      <c r="Q20" s="28"/>
      <c r="R20" s="28">
        <v>459.52</v>
      </c>
      <c r="S20" s="28">
        <f t="shared" si="3"/>
        <v>651.6400000000001</v>
      </c>
      <c r="T20" s="28">
        <v>1111.1600000000001</v>
      </c>
      <c r="U20" s="28"/>
      <c r="V20" s="28" t="s">
        <v>16</v>
      </c>
      <c r="W20" s="28" t="s">
        <v>16</v>
      </c>
      <c r="X20" s="28" t="s">
        <v>16</v>
      </c>
      <c r="Y20" s="28"/>
      <c r="Z20" s="28">
        <v>462.96</v>
      </c>
      <c r="AA20" s="28">
        <f t="shared" si="4"/>
        <v>632.11999999999989</v>
      </c>
      <c r="AB20" s="28">
        <v>1095.08</v>
      </c>
    </row>
    <row r="21" spans="1:28" x14ac:dyDescent="0.25">
      <c r="A21" s="11"/>
      <c r="B21" s="11" t="s">
        <v>14</v>
      </c>
      <c r="C21" s="11"/>
      <c r="D21" s="11"/>
      <c r="E21" s="11"/>
      <c r="F21" s="34">
        <v>772.4</v>
      </c>
      <c r="G21" s="34">
        <f t="shared" si="0"/>
        <v>1077.1199999999999</v>
      </c>
      <c r="H21" s="34">
        <v>1849.52</v>
      </c>
      <c r="I21" s="28"/>
      <c r="J21" s="28">
        <v>681.88</v>
      </c>
      <c r="K21" s="28">
        <f t="shared" si="1"/>
        <v>1105.48</v>
      </c>
      <c r="L21" s="28">
        <v>1787.36</v>
      </c>
      <c r="M21" s="28"/>
      <c r="N21" s="28">
        <v>775.1</v>
      </c>
      <c r="O21" s="28">
        <f t="shared" si="2"/>
        <v>1074.42</v>
      </c>
      <c r="P21" s="28">
        <v>1849.52</v>
      </c>
      <c r="Q21" s="28"/>
      <c r="R21" s="28">
        <v>732.18</v>
      </c>
      <c r="S21" s="28">
        <f t="shared" si="3"/>
        <v>1020.7000000000002</v>
      </c>
      <c r="T21" s="28">
        <v>1752.88</v>
      </c>
      <c r="U21" s="28"/>
      <c r="V21" s="28" t="s">
        <v>16</v>
      </c>
      <c r="W21" s="28" t="s">
        <v>16</v>
      </c>
      <c r="X21" s="28" t="s">
        <v>16</v>
      </c>
      <c r="Y21" s="28"/>
      <c r="Z21" s="28">
        <v>733.5</v>
      </c>
      <c r="AA21" s="28">
        <f t="shared" si="4"/>
        <v>985.54</v>
      </c>
      <c r="AB21" s="28">
        <v>1719.04</v>
      </c>
    </row>
    <row r="22" spans="1:28" x14ac:dyDescent="0.25">
      <c r="F22" s="27"/>
      <c r="G22" s="27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</row>
    <row r="23" spans="1:28" x14ac:dyDescent="0.25">
      <c r="A23" s="48" t="s">
        <v>17</v>
      </c>
      <c r="B23" s="48"/>
      <c r="C23" s="48"/>
      <c r="D23" s="48"/>
      <c r="E23" s="48"/>
      <c r="F23" s="27"/>
      <c r="G23" s="27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pans="1:28" x14ac:dyDescent="0.25">
      <c r="F24" s="27"/>
      <c r="G24" s="27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</row>
    <row r="25" spans="1:28" x14ac:dyDescent="0.25">
      <c r="B25" s="2" t="s">
        <v>11</v>
      </c>
      <c r="F25" s="27">
        <f>H25*0.75</f>
        <v>255</v>
      </c>
      <c r="G25" s="27">
        <f>H25-F25</f>
        <v>85</v>
      </c>
      <c r="H25" s="27">
        <v>340</v>
      </c>
      <c r="I25" s="29"/>
      <c r="J25" s="29">
        <v>220.46</v>
      </c>
      <c r="K25" s="29">
        <f>L25-J25</f>
        <v>73.500000000000028</v>
      </c>
      <c r="L25" s="29">
        <v>293.96000000000004</v>
      </c>
      <c r="M25" s="29"/>
      <c r="N25" s="29">
        <v>256.72000000000003</v>
      </c>
      <c r="O25" s="29">
        <f>P25-N25</f>
        <v>85.559999999999945</v>
      </c>
      <c r="P25" s="29">
        <v>342.28</v>
      </c>
      <c r="Q25" s="29"/>
      <c r="R25" s="29">
        <v>247.5</v>
      </c>
      <c r="S25" s="29">
        <f>T25-R25</f>
        <v>82.5</v>
      </c>
      <c r="T25" s="29">
        <v>330</v>
      </c>
      <c r="U25" s="29"/>
      <c r="V25" s="29" t="s">
        <v>16</v>
      </c>
      <c r="W25" s="29" t="s">
        <v>16</v>
      </c>
      <c r="X25" s="29" t="s">
        <v>16</v>
      </c>
      <c r="Y25" s="29"/>
      <c r="Z25" s="29">
        <v>249.24</v>
      </c>
      <c r="AA25" s="29">
        <f>AB25-Z25</f>
        <v>81.12</v>
      </c>
      <c r="AB25" s="29">
        <v>330.36</v>
      </c>
    </row>
    <row r="26" spans="1:28" x14ac:dyDescent="0.25">
      <c r="B26" s="2" t="s">
        <v>12</v>
      </c>
      <c r="F26" s="27">
        <v>691.78</v>
      </c>
      <c r="G26" s="27">
        <f>H26-F26</f>
        <v>515.22</v>
      </c>
      <c r="H26" s="27">
        <v>1207</v>
      </c>
      <c r="I26" s="29"/>
      <c r="J26" s="29">
        <v>608.64</v>
      </c>
      <c r="K26" s="29">
        <f t="shared" ref="K26:K28" si="5">L26-J26</f>
        <v>434.91999999999996</v>
      </c>
      <c r="L26" s="29">
        <v>1043.56</v>
      </c>
      <c r="M26" s="29"/>
      <c r="N26" s="29">
        <v>742.26</v>
      </c>
      <c r="O26" s="29">
        <f t="shared" ref="O26:O28" si="6">P26-N26</f>
        <v>522.33999999999992</v>
      </c>
      <c r="P26" s="29">
        <v>1264.5999999999999</v>
      </c>
      <c r="Q26" s="29"/>
      <c r="R26" s="29">
        <v>701.18</v>
      </c>
      <c r="S26" s="29">
        <f t="shared" ref="S26:S28" si="7">T26-R26</f>
        <v>504.9</v>
      </c>
      <c r="T26" s="29">
        <v>1206.08</v>
      </c>
      <c r="U26" s="29"/>
      <c r="V26" s="29" t="s">
        <v>16</v>
      </c>
      <c r="W26" s="29" t="s">
        <v>16</v>
      </c>
      <c r="X26" s="29" t="s">
        <v>16</v>
      </c>
      <c r="Y26" s="29"/>
      <c r="Z26" s="29">
        <v>702.74</v>
      </c>
      <c r="AA26" s="29">
        <f t="shared" ref="AA26:AA28" si="8">AB26-Z26</f>
        <v>477.29999999999995</v>
      </c>
      <c r="AB26" s="29">
        <v>1180.04</v>
      </c>
    </row>
    <row r="27" spans="1:28" x14ac:dyDescent="0.25">
      <c r="B27" s="2" t="s">
        <v>13</v>
      </c>
      <c r="F27" s="27">
        <v>444.3</v>
      </c>
      <c r="G27" s="27">
        <f t="shared" ref="G27" si="9">H27-F27</f>
        <v>148.09999999999997</v>
      </c>
      <c r="H27" s="27">
        <v>592.4</v>
      </c>
      <c r="I27" s="29"/>
      <c r="J27" s="29">
        <v>435.94</v>
      </c>
      <c r="K27" s="29">
        <f t="shared" si="5"/>
        <v>145.32</v>
      </c>
      <c r="L27" s="29">
        <v>581.26</v>
      </c>
      <c r="M27" s="29"/>
      <c r="N27" s="29">
        <v>444.3</v>
      </c>
      <c r="O27" s="29">
        <f t="shared" si="6"/>
        <v>148.09999999999997</v>
      </c>
      <c r="P27" s="29">
        <v>592.4</v>
      </c>
      <c r="Q27" s="29"/>
      <c r="R27" s="29">
        <v>425.76</v>
      </c>
      <c r="S27" s="29">
        <f t="shared" si="7"/>
        <v>141.91999999999996</v>
      </c>
      <c r="T27" s="29">
        <v>567.67999999999995</v>
      </c>
      <c r="U27" s="29"/>
      <c r="V27" s="29" t="s">
        <v>16</v>
      </c>
      <c r="W27" s="29" t="s">
        <v>16</v>
      </c>
      <c r="X27" s="29" t="s">
        <v>16</v>
      </c>
      <c r="Y27" s="29"/>
      <c r="Z27" s="29">
        <v>423.06</v>
      </c>
      <c r="AA27" s="29">
        <f t="shared" si="8"/>
        <v>137.69999999999999</v>
      </c>
      <c r="AB27" s="29">
        <v>560.76</v>
      </c>
    </row>
    <row r="28" spans="1:28" x14ac:dyDescent="0.25">
      <c r="B28" s="2" t="s">
        <v>14</v>
      </c>
      <c r="F28" s="27">
        <v>772.4</v>
      </c>
      <c r="G28" s="27">
        <f>H28-F28</f>
        <v>893.66</v>
      </c>
      <c r="H28" s="27">
        <v>1666.06</v>
      </c>
      <c r="I28" s="29"/>
      <c r="J28" s="29">
        <v>681.88</v>
      </c>
      <c r="K28" s="29">
        <f t="shared" si="5"/>
        <v>774.70000000000016</v>
      </c>
      <c r="L28" s="29">
        <v>1456.5800000000002</v>
      </c>
      <c r="M28" s="29"/>
      <c r="N28" s="29">
        <v>775.1</v>
      </c>
      <c r="O28" s="29">
        <f t="shared" si="6"/>
        <v>909.86</v>
      </c>
      <c r="P28" s="29">
        <v>1684.96</v>
      </c>
      <c r="Q28" s="29"/>
      <c r="R28" s="29">
        <v>732.18</v>
      </c>
      <c r="S28" s="29">
        <f t="shared" si="7"/>
        <v>873.18</v>
      </c>
      <c r="T28" s="29">
        <v>1605.36</v>
      </c>
      <c r="U28" s="29"/>
      <c r="V28" s="29" t="s">
        <v>16</v>
      </c>
      <c r="W28" s="29" t="s">
        <v>16</v>
      </c>
      <c r="X28" s="29" t="s">
        <v>16</v>
      </c>
      <c r="Y28" s="29"/>
      <c r="Z28" s="29">
        <v>733.5</v>
      </c>
      <c r="AA28" s="29">
        <f t="shared" si="8"/>
        <v>833.8599999999999</v>
      </c>
      <c r="AB28" s="29">
        <v>1567.36</v>
      </c>
    </row>
    <row r="29" spans="1:28" x14ac:dyDescent="0.25"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</row>
    <row r="30" spans="1:28" x14ac:dyDescent="0.25">
      <c r="A30" s="10" t="s">
        <v>18</v>
      </c>
      <c r="B30" s="10"/>
      <c r="C30" s="10"/>
      <c r="D30" s="10"/>
      <c r="E30" s="11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x14ac:dyDescent="0.25">
      <c r="A31" s="11"/>
      <c r="B31" s="11"/>
      <c r="C31" s="11"/>
      <c r="D31" s="11"/>
      <c r="E31" s="11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x14ac:dyDescent="0.25">
      <c r="A32" s="11"/>
      <c r="B32" s="11" t="s">
        <v>12</v>
      </c>
      <c r="C32" s="11"/>
      <c r="D32" s="11"/>
      <c r="E32" s="11"/>
      <c r="F32" s="28">
        <f>H32*0.75-0.01</f>
        <v>453.87500000000006</v>
      </c>
      <c r="G32" s="28">
        <f t="shared" ref="G32:G33" si="10">H32-F32</f>
        <v>151.30500000000001</v>
      </c>
      <c r="H32" s="28">
        <v>605.18000000000006</v>
      </c>
      <c r="I32" s="28"/>
      <c r="J32" s="28">
        <v>392.46</v>
      </c>
      <c r="K32" s="33">
        <f t="shared" ref="K32:K33" si="11">L32-J32</f>
        <v>130.82</v>
      </c>
      <c r="L32" s="28">
        <v>523.28</v>
      </c>
      <c r="M32" s="28"/>
      <c r="N32" s="28">
        <v>461.44</v>
      </c>
      <c r="O32" s="28">
        <f t="shared" ref="O32:O33" si="12">P32-N32</f>
        <v>153.80000000000001</v>
      </c>
      <c r="P32" s="28">
        <v>615.24</v>
      </c>
      <c r="Q32" s="28"/>
      <c r="R32" s="28">
        <v>443.68</v>
      </c>
      <c r="S32" s="28">
        <f t="shared" ref="S32:S33" si="13">T32-R32</f>
        <v>147.87999999999994</v>
      </c>
      <c r="T32" s="28">
        <v>591.55999999999995</v>
      </c>
      <c r="U32" s="28"/>
      <c r="V32" s="28" t="s">
        <v>16</v>
      </c>
      <c r="W32" s="28" t="s">
        <v>16</v>
      </c>
      <c r="X32" s="28" t="s">
        <v>16</v>
      </c>
      <c r="Y32" s="28"/>
      <c r="Z32" s="28">
        <v>438.82</v>
      </c>
      <c r="AA32" s="28">
        <f t="shared" ref="AA32:AA33" si="14">AB32-Z32</f>
        <v>142.82</v>
      </c>
      <c r="AB32" s="28">
        <v>581.64</v>
      </c>
    </row>
    <row r="33" spans="1:28" x14ac:dyDescent="0.25">
      <c r="A33" s="11"/>
      <c r="B33" s="11" t="s">
        <v>14</v>
      </c>
      <c r="C33" s="11"/>
      <c r="D33" s="11"/>
      <c r="E33" s="11"/>
      <c r="F33" s="28">
        <f>H33*0.75</f>
        <v>571.31999999999994</v>
      </c>
      <c r="G33" s="28">
        <f t="shared" si="10"/>
        <v>190.44000000000005</v>
      </c>
      <c r="H33" s="28">
        <v>761.76</v>
      </c>
      <c r="I33" s="28"/>
      <c r="J33" s="28">
        <v>528.28</v>
      </c>
      <c r="K33" s="33">
        <f t="shared" si="11"/>
        <v>176.10000000000002</v>
      </c>
      <c r="L33" s="28">
        <v>704.38</v>
      </c>
      <c r="M33" s="28"/>
      <c r="N33" s="28">
        <v>571.32000000000005</v>
      </c>
      <c r="O33" s="28">
        <f t="shared" si="12"/>
        <v>190.43999999999994</v>
      </c>
      <c r="P33" s="28">
        <v>761.76</v>
      </c>
      <c r="Q33" s="28"/>
      <c r="R33" s="28">
        <v>549.29999999999995</v>
      </c>
      <c r="S33" s="28">
        <f t="shared" si="13"/>
        <v>183.10000000000002</v>
      </c>
      <c r="T33" s="28">
        <v>732.4</v>
      </c>
      <c r="U33" s="28"/>
      <c r="V33" s="28" t="s">
        <v>16</v>
      </c>
      <c r="W33" s="28" t="s">
        <v>16</v>
      </c>
      <c r="X33" s="28" t="s">
        <v>16</v>
      </c>
      <c r="Y33" s="28"/>
      <c r="Z33" s="28">
        <v>540.66</v>
      </c>
      <c r="AA33" s="28">
        <f t="shared" si="14"/>
        <v>175.98000000000002</v>
      </c>
      <c r="AB33" s="28">
        <v>716.64</v>
      </c>
    </row>
    <row r="34" spans="1:28" x14ac:dyDescent="0.25"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</row>
    <row r="35" spans="1:28" x14ac:dyDescent="0.25">
      <c r="A35" s="14" t="s">
        <v>19</v>
      </c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</row>
    <row r="36" spans="1:28" x14ac:dyDescent="0.25"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</row>
    <row r="37" spans="1:28" x14ac:dyDescent="0.25">
      <c r="B37" s="2" t="s">
        <v>11</v>
      </c>
      <c r="F37" s="29" t="s">
        <v>16</v>
      </c>
      <c r="G37" s="29" t="s">
        <v>16</v>
      </c>
      <c r="H37" s="29" t="s">
        <v>16</v>
      </c>
      <c r="I37" s="29"/>
      <c r="J37" s="29" t="s">
        <v>16</v>
      </c>
      <c r="K37" s="29" t="s">
        <v>16</v>
      </c>
      <c r="L37" s="29" t="s">
        <v>16</v>
      </c>
      <c r="M37" s="29"/>
      <c r="N37" s="29" t="s">
        <v>16</v>
      </c>
      <c r="O37" s="29" t="s">
        <v>16</v>
      </c>
      <c r="P37" s="29" t="s">
        <v>16</v>
      </c>
      <c r="Q37" s="27"/>
      <c r="R37" s="29" t="s">
        <v>16</v>
      </c>
      <c r="S37" s="29" t="s">
        <v>16</v>
      </c>
      <c r="T37" s="29" t="s">
        <v>16</v>
      </c>
      <c r="U37" s="29"/>
      <c r="V37" s="29" t="s">
        <v>16</v>
      </c>
      <c r="W37" s="29" t="s">
        <v>16</v>
      </c>
      <c r="X37" s="29" t="s">
        <v>16</v>
      </c>
      <c r="Y37" s="29"/>
      <c r="Z37" s="29" t="s">
        <v>16</v>
      </c>
      <c r="AA37" s="29" t="s">
        <v>16</v>
      </c>
      <c r="AB37" s="29" t="s">
        <v>16</v>
      </c>
    </row>
    <row r="38" spans="1:28" x14ac:dyDescent="0.25">
      <c r="B38" s="2" t="s">
        <v>12</v>
      </c>
      <c r="F38" s="29" t="s">
        <v>16</v>
      </c>
      <c r="G38" s="29" t="s">
        <v>16</v>
      </c>
      <c r="H38" s="29" t="s">
        <v>16</v>
      </c>
      <c r="I38" s="29"/>
      <c r="J38" s="29" t="s">
        <v>16</v>
      </c>
      <c r="K38" s="29" t="s">
        <v>16</v>
      </c>
      <c r="L38" s="29" t="s">
        <v>16</v>
      </c>
      <c r="M38" s="29"/>
      <c r="N38" s="29" t="s">
        <v>16</v>
      </c>
      <c r="O38" s="29" t="s">
        <v>16</v>
      </c>
      <c r="P38" s="29" t="s">
        <v>16</v>
      </c>
      <c r="Q38" s="27"/>
      <c r="R38" s="29" t="s">
        <v>16</v>
      </c>
      <c r="S38" s="29" t="s">
        <v>16</v>
      </c>
      <c r="T38" s="29" t="s">
        <v>16</v>
      </c>
      <c r="U38" s="29"/>
      <c r="V38" s="29" t="s">
        <v>16</v>
      </c>
      <c r="W38" s="29" t="s">
        <v>16</v>
      </c>
      <c r="X38" s="29" t="s">
        <v>16</v>
      </c>
      <c r="Y38" s="29"/>
      <c r="Z38" s="29" t="s">
        <v>16</v>
      </c>
      <c r="AA38" s="29" t="s">
        <v>16</v>
      </c>
      <c r="AB38" s="29" t="s">
        <v>16</v>
      </c>
    </row>
    <row r="39" spans="1:28" x14ac:dyDescent="0.25">
      <c r="B39" s="2" t="s">
        <v>13</v>
      </c>
      <c r="F39" s="29" t="s">
        <v>16</v>
      </c>
      <c r="G39" s="29" t="s">
        <v>16</v>
      </c>
      <c r="H39" s="29" t="s">
        <v>16</v>
      </c>
      <c r="I39" s="29"/>
      <c r="J39" s="29" t="s">
        <v>16</v>
      </c>
      <c r="K39" s="29" t="s">
        <v>16</v>
      </c>
      <c r="L39" s="29" t="s">
        <v>16</v>
      </c>
      <c r="M39" s="29"/>
      <c r="N39" s="29" t="s">
        <v>16</v>
      </c>
      <c r="O39" s="29" t="s">
        <v>16</v>
      </c>
      <c r="P39" s="29" t="s">
        <v>16</v>
      </c>
      <c r="Q39" s="27"/>
      <c r="R39" s="29" t="s">
        <v>16</v>
      </c>
      <c r="S39" s="29" t="s">
        <v>16</v>
      </c>
      <c r="T39" s="29" t="s">
        <v>16</v>
      </c>
      <c r="U39" s="29"/>
      <c r="V39" s="29" t="s">
        <v>16</v>
      </c>
      <c r="W39" s="29" t="s">
        <v>16</v>
      </c>
      <c r="X39" s="29" t="s">
        <v>16</v>
      </c>
      <c r="Y39" s="29"/>
      <c r="Z39" s="29" t="s">
        <v>16</v>
      </c>
      <c r="AA39" s="29" t="s">
        <v>16</v>
      </c>
      <c r="AB39" s="29" t="s">
        <v>16</v>
      </c>
    </row>
    <row r="40" spans="1:28" x14ac:dyDescent="0.25">
      <c r="B40" s="2" t="s">
        <v>14</v>
      </c>
      <c r="F40" s="29" t="s">
        <v>16</v>
      </c>
      <c r="G40" s="29" t="s">
        <v>16</v>
      </c>
      <c r="H40" s="29" t="s">
        <v>16</v>
      </c>
      <c r="I40" s="29"/>
      <c r="J40" s="29" t="s">
        <v>16</v>
      </c>
      <c r="K40" s="29" t="s">
        <v>16</v>
      </c>
      <c r="L40" s="29" t="s">
        <v>16</v>
      </c>
      <c r="M40" s="29"/>
      <c r="N40" s="29" t="s">
        <v>16</v>
      </c>
      <c r="O40" s="29" t="s">
        <v>16</v>
      </c>
      <c r="P40" s="29" t="s">
        <v>16</v>
      </c>
      <c r="Q40" s="27"/>
      <c r="R40" s="29" t="s">
        <v>16</v>
      </c>
      <c r="S40" s="29" t="s">
        <v>16</v>
      </c>
      <c r="T40" s="29" t="s">
        <v>16</v>
      </c>
      <c r="U40" s="29"/>
      <c r="V40" s="29" t="s">
        <v>16</v>
      </c>
      <c r="W40" s="29" t="s">
        <v>16</v>
      </c>
      <c r="X40" s="29" t="s">
        <v>16</v>
      </c>
      <c r="Y40" s="29"/>
      <c r="Z40" s="29" t="s">
        <v>16</v>
      </c>
      <c r="AA40" s="29" t="s">
        <v>16</v>
      </c>
      <c r="AB40" s="29" t="s">
        <v>16</v>
      </c>
    </row>
    <row r="41" spans="1:28" x14ac:dyDescent="0.25">
      <c r="F41" s="29"/>
      <c r="G41" s="29"/>
      <c r="H41" s="29"/>
      <c r="I41" s="29"/>
      <c r="J41" s="29"/>
      <c r="K41" s="29"/>
      <c r="L41" s="29"/>
      <c r="M41" s="29"/>
      <c r="N41" s="27"/>
      <c r="O41" s="27"/>
      <c r="P41" s="27"/>
      <c r="Q41" s="27"/>
      <c r="R41" s="29"/>
      <c r="S41" s="29"/>
      <c r="T41" s="29"/>
      <c r="U41" s="29"/>
      <c r="V41" s="29"/>
      <c r="W41" s="29"/>
      <c r="X41" s="29"/>
      <c r="Y41" s="29"/>
      <c r="Z41" s="27"/>
      <c r="AA41" s="27"/>
      <c r="AB41" s="27"/>
    </row>
    <row r="42" spans="1:28" x14ac:dyDescent="0.25">
      <c r="F42" s="29"/>
      <c r="G42" s="29"/>
      <c r="H42" s="29"/>
      <c r="I42" s="29"/>
      <c r="J42" s="29"/>
      <c r="K42" s="29"/>
      <c r="L42" s="29"/>
      <c r="M42" s="29"/>
      <c r="N42" s="27"/>
      <c r="O42" s="27"/>
      <c r="P42" s="27"/>
      <c r="Q42" s="27"/>
      <c r="R42" s="29"/>
      <c r="S42" s="29"/>
      <c r="T42" s="29"/>
      <c r="U42" s="29"/>
      <c r="V42" s="29"/>
      <c r="W42" s="29"/>
      <c r="X42" s="29"/>
      <c r="Y42" s="29"/>
      <c r="Z42" s="27"/>
      <c r="AA42" s="27"/>
      <c r="AB42" s="27"/>
    </row>
    <row r="43" spans="1:28" x14ac:dyDescent="0.25">
      <c r="A43" s="10" t="s">
        <v>20</v>
      </c>
      <c r="B43" s="10"/>
      <c r="C43" s="10"/>
      <c r="D43" s="11"/>
      <c r="E43" s="11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x14ac:dyDescent="0.25">
      <c r="A44" s="11"/>
      <c r="B44" s="11"/>
      <c r="C44" s="11"/>
      <c r="D44" s="11"/>
      <c r="E44" s="11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x14ac:dyDescent="0.25">
      <c r="A45" s="11"/>
      <c r="B45" s="11" t="s">
        <v>11</v>
      </c>
      <c r="C45" s="11"/>
      <c r="D45" s="11"/>
      <c r="E45" s="11"/>
      <c r="F45" s="28" t="s">
        <v>16</v>
      </c>
      <c r="G45" s="28" t="s">
        <v>16</v>
      </c>
      <c r="H45" s="28" t="s">
        <v>16</v>
      </c>
      <c r="I45" s="28"/>
      <c r="J45" s="28" t="s">
        <v>16</v>
      </c>
      <c r="K45" s="28" t="s">
        <v>16</v>
      </c>
      <c r="L45" s="28" t="s">
        <v>16</v>
      </c>
      <c r="M45" s="28"/>
      <c r="N45" s="28" t="s">
        <v>16</v>
      </c>
      <c r="O45" s="28" t="s">
        <v>16</v>
      </c>
      <c r="P45" s="28" t="s">
        <v>16</v>
      </c>
      <c r="Q45" s="28"/>
      <c r="R45" s="28" t="s">
        <v>16</v>
      </c>
      <c r="S45" s="28" t="s">
        <v>16</v>
      </c>
      <c r="T45" s="28" t="s">
        <v>16</v>
      </c>
      <c r="U45" s="28"/>
      <c r="V45" s="28" t="s">
        <v>16</v>
      </c>
      <c r="W45" s="28" t="s">
        <v>16</v>
      </c>
      <c r="X45" s="28" t="s">
        <v>16</v>
      </c>
      <c r="Y45" s="28"/>
      <c r="Z45" s="28" t="s">
        <v>16</v>
      </c>
      <c r="AA45" s="28" t="s">
        <v>16</v>
      </c>
      <c r="AB45" s="28" t="s">
        <v>16</v>
      </c>
    </row>
    <row r="46" spans="1:28" x14ac:dyDescent="0.25">
      <c r="A46" s="11"/>
      <c r="B46" s="11" t="s">
        <v>12</v>
      </c>
      <c r="C46" s="11"/>
      <c r="D46" s="11"/>
      <c r="E46" s="11"/>
      <c r="F46" s="28" t="s">
        <v>16</v>
      </c>
      <c r="G46" s="28" t="s">
        <v>16</v>
      </c>
      <c r="H46" s="28" t="s">
        <v>16</v>
      </c>
      <c r="I46" s="28"/>
      <c r="J46" s="28" t="s">
        <v>16</v>
      </c>
      <c r="K46" s="28" t="s">
        <v>16</v>
      </c>
      <c r="L46" s="28" t="s">
        <v>16</v>
      </c>
      <c r="M46" s="28"/>
      <c r="N46" s="28" t="s">
        <v>16</v>
      </c>
      <c r="O46" s="28" t="s">
        <v>16</v>
      </c>
      <c r="P46" s="28" t="s">
        <v>16</v>
      </c>
      <c r="Q46" s="28"/>
      <c r="R46" s="28" t="s">
        <v>16</v>
      </c>
      <c r="S46" s="28" t="s">
        <v>16</v>
      </c>
      <c r="T46" s="28" t="s">
        <v>16</v>
      </c>
      <c r="U46" s="28"/>
      <c r="V46" s="28" t="s">
        <v>16</v>
      </c>
      <c r="W46" s="28" t="s">
        <v>16</v>
      </c>
      <c r="X46" s="28" t="s">
        <v>16</v>
      </c>
      <c r="Y46" s="28"/>
      <c r="Z46" s="28" t="s">
        <v>16</v>
      </c>
      <c r="AA46" s="28" t="s">
        <v>16</v>
      </c>
      <c r="AB46" s="28" t="s">
        <v>16</v>
      </c>
    </row>
    <row r="47" spans="1:28" x14ac:dyDescent="0.25">
      <c r="A47" s="11"/>
      <c r="B47" s="11" t="s">
        <v>13</v>
      </c>
      <c r="C47" s="11"/>
      <c r="D47" s="11"/>
      <c r="E47" s="11"/>
      <c r="F47" s="28" t="s">
        <v>16</v>
      </c>
      <c r="G47" s="28" t="s">
        <v>16</v>
      </c>
      <c r="H47" s="28" t="s">
        <v>16</v>
      </c>
      <c r="I47" s="28"/>
      <c r="J47" s="28" t="s">
        <v>16</v>
      </c>
      <c r="K47" s="28" t="s">
        <v>16</v>
      </c>
      <c r="L47" s="28" t="s">
        <v>16</v>
      </c>
      <c r="M47" s="28"/>
      <c r="N47" s="28" t="s">
        <v>16</v>
      </c>
      <c r="O47" s="28" t="s">
        <v>16</v>
      </c>
      <c r="P47" s="28" t="s">
        <v>16</v>
      </c>
      <c r="Q47" s="28"/>
      <c r="R47" s="28" t="s">
        <v>16</v>
      </c>
      <c r="S47" s="28" t="s">
        <v>16</v>
      </c>
      <c r="T47" s="28" t="s">
        <v>16</v>
      </c>
      <c r="U47" s="28"/>
      <c r="V47" s="28" t="s">
        <v>16</v>
      </c>
      <c r="W47" s="28" t="s">
        <v>16</v>
      </c>
      <c r="X47" s="28" t="s">
        <v>16</v>
      </c>
      <c r="Y47" s="28"/>
      <c r="Z47" s="28" t="s">
        <v>16</v>
      </c>
      <c r="AA47" s="28" t="s">
        <v>16</v>
      </c>
      <c r="AB47" s="28" t="s">
        <v>16</v>
      </c>
    </row>
    <row r="48" spans="1:28" x14ac:dyDescent="0.25">
      <c r="A48" s="11"/>
      <c r="B48" s="11" t="s">
        <v>14</v>
      </c>
      <c r="C48" s="11"/>
      <c r="D48" s="11"/>
      <c r="E48" s="11"/>
      <c r="F48" s="28" t="s">
        <v>16</v>
      </c>
      <c r="G48" s="28" t="s">
        <v>16</v>
      </c>
      <c r="H48" s="28" t="s">
        <v>16</v>
      </c>
      <c r="I48" s="28"/>
      <c r="J48" s="28" t="s">
        <v>16</v>
      </c>
      <c r="K48" s="28" t="s">
        <v>16</v>
      </c>
      <c r="L48" s="28" t="s">
        <v>16</v>
      </c>
      <c r="M48" s="28"/>
      <c r="N48" s="28" t="s">
        <v>16</v>
      </c>
      <c r="O48" s="28" t="s">
        <v>16</v>
      </c>
      <c r="P48" s="28" t="s">
        <v>16</v>
      </c>
      <c r="Q48" s="28"/>
      <c r="R48" s="28" t="s">
        <v>16</v>
      </c>
      <c r="S48" s="28" t="s">
        <v>16</v>
      </c>
      <c r="T48" s="28" t="s">
        <v>16</v>
      </c>
      <c r="U48" s="28"/>
      <c r="V48" s="28" t="s">
        <v>16</v>
      </c>
      <c r="W48" s="28" t="s">
        <v>16</v>
      </c>
      <c r="X48" s="28" t="s">
        <v>16</v>
      </c>
      <c r="Y48" s="28"/>
      <c r="Z48" s="28" t="s">
        <v>16</v>
      </c>
      <c r="AA48" s="28" t="s">
        <v>16</v>
      </c>
      <c r="AB48" s="28" t="s">
        <v>16</v>
      </c>
    </row>
    <row r="49" spans="1:17" x14ac:dyDescent="0.25">
      <c r="F49" s="9"/>
      <c r="G49" s="9"/>
      <c r="H49" s="9"/>
      <c r="I49" s="9"/>
      <c r="J49" s="9"/>
      <c r="K49" s="9"/>
      <c r="L49" s="9"/>
      <c r="M49" s="9"/>
      <c r="N49" s="8"/>
      <c r="O49" s="8"/>
      <c r="P49" s="8"/>
      <c r="Q49" s="9"/>
    </row>
    <row r="50" spans="1:17" x14ac:dyDescent="0.25">
      <c r="A50" s="15"/>
      <c r="B50" s="15"/>
      <c r="C50" s="15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/>
      <c r="P50" s="16"/>
    </row>
    <row r="51" spans="1:17" s="21" customFormat="1" ht="12.75" x14ac:dyDescent="0.2">
      <c r="A51" s="21" t="s">
        <v>21</v>
      </c>
    </row>
    <row r="52" spans="1:17" s="21" customFormat="1" ht="12.75" x14ac:dyDescent="0.2">
      <c r="A52" s="21" t="s">
        <v>22</v>
      </c>
    </row>
    <row r="53" spans="1:17" s="21" customFormat="1" ht="12.75" x14ac:dyDescent="0.2">
      <c r="A53" s="21" t="s">
        <v>23</v>
      </c>
    </row>
    <row r="54" spans="1:17" x14ac:dyDescent="0.25">
      <c r="A54" s="21" t="s">
        <v>32</v>
      </c>
    </row>
    <row r="55" spans="1:17" x14ac:dyDescent="0.25">
      <c r="A55" s="18"/>
    </row>
    <row r="56" spans="1:17" x14ac:dyDescent="0.25">
      <c r="A56" s="19"/>
      <c r="B56" s="49"/>
      <c r="C56" s="49"/>
      <c r="D56" s="49"/>
      <c r="E56" s="49"/>
      <c r="F56" s="49"/>
      <c r="G56" s="49"/>
      <c r="H56" s="49"/>
      <c r="I56" s="49"/>
      <c r="J56" s="49"/>
    </row>
    <row r="57" spans="1:17" x14ac:dyDescent="0.25">
      <c r="A57" s="20"/>
      <c r="B57" s="43"/>
      <c r="C57" s="43"/>
      <c r="D57" s="43"/>
      <c r="E57" s="43"/>
      <c r="F57" s="43"/>
      <c r="G57" s="43"/>
      <c r="H57" s="43"/>
      <c r="I57" s="43"/>
      <c r="J57" s="43"/>
    </row>
  </sheetData>
  <mergeCells count="23">
    <mergeCell ref="A23:E23"/>
    <mergeCell ref="B56:J56"/>
    <mergeCell ref="B57:J57"/>
    <mergeCell ref="F6:H6"/>
    <mergeCell ref="J6:L6"/>
    <mergeCell ref="R6:T6"/>
    <mergeCell ref="V6:X6"/>
    <mergeCell ref="Z6:AB6"/>
    <mergeCell ref="A16:E16"/>
    <mergeCell ref="F5:H5"/>
    <mergeCell ref="J5:L5"/>
    <mergeCell ref="N5:P5"/>
    <mergeCell ref="R5:T5"/>
    <mergeCell ref="V5:X5"/>
    <mergeCell ref="Z5:AB5"/>
    <mergeCell ref="A1:AB1"/>
    <mergeCell ref="Z3:AB3"/>
    <mergeCell ref="F4:H4"/>
    <mergeCell ref="J4:L4"/>
    <mergeCell ref="N4:P4"/>
    <mergeCell ref="R4:T4"/>
    <mergeCell ref="V4:X4"/>
    <mergeCell ref="Z4:AB4"/>
  </mergeCells>
  <pageMargins left="0.5" right="0.5" top="0.5" bottom="0.5" header="0.3" footer="0.3"/>
  <pageSetup paperSize="5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19% Participation</vt:lpstr>
      <vt:lpstr>38% Participation</vt:lpstr>
      <vt:lpstr>56% Participation</vt:lpstr>
      <vt:lpstr>75% (Base Rate) Participation</vt:lpstr>
      <vt:lpstr>56% Acts 322&amp; 992</vt:lpstr>
      <vt:lpstr>75% Acts 322 &amp; 992</vt:lpstr>
    </vt:vector>
  </TitlesOfParts>
  <Company>LSU System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jmil121</dc:creator>
  <cp:lastModifiedBy> </cp:lastModifiedBy>
  <cp:lastPrinted>2013-06-06T15:24:25Z</cp:lastPrinted>
  <dcterms:created xsi:type="dcterms:W3CDTF">2011-05-06T15:44:11Z</dcterms:created>
  <dcterms:modified xsi:type="dcterms:W3CDTF">2013-06-11T21:35:45Z</dcterms:modified>
</cp:coreProperties>
</file>